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190" activeTab="0"/>
  </bookViews>
  <sheets>
    <sheet name="motor. testy" sheetId="1" r:id="rId1"/>
  </sheets>
  <definedNames/>
  <calcPr fullCalcOnLoad="1"/>
</workbook>
</file>

<file path=xl/sharedStrings.xml><?xml version="1.0" encoding="utf-8"?>
<sst xmlns="http://schemas.openxmlformats.org/spreadsheetml/2006/main" count="153" uniqueCount="104">
  <si>
    <t>Motorické testy - podzim 2008</t>
  </si>
  <si>
    <t>Erlebach Jan, Půlpán Milan</t>
  </si>
  <si>
    <t>Pořadí</t>
  </si>
  <si>
    <t>4x 10m</t>
  </si>
  <si>
    <t>skok z místa</t>
  </si>
  <si>
    <t xml:space="preserve"> 6 skok</t>
  </si>
  <si>
    <t>med.</t>
  </si>
  <si>
    <t>leh-sed</t>
  </si>
  <si>
    <t>letmo 30m</t>
  </si>
  <si>
    <t>shyby</t>
  </si>
  <si>
    <t>Průměr</t>
  </si>
  <si>
    <t>s</t>
  </si>
  <si>
    <t>koef</t>
  </si>
  <si>
    <t>body</t>
  </si>
  <si>
    <t>cm</t>
  </si>
  <si>
    <t>m</t>
  </si>
  <si>
    <t>bodů</t>
  </si>
  <si>
    <t>1.</t>
  </si>
  <si>
    <t>h</t>
  </si>
  <si>
    <t>7.</t>
  </si>
  <si>
    <t>Žalský Jan</t>
  </si>
  <si>
    <t>951125/3697</t>
  </si>
  <si>
    <t xml:space="preserve">Rokytnice n. Jiz. 536                  </t>
  </si>
  <si>
    <t>2.</t>
  </si>
  <si>
    <t>8.</t>
  </si>
  <si>
    <t>Hanč Luděk</t>
  </si>
  <si>
    <t>940626/3702</t>
  </si>
  <si>
    <t xml:space="preserve">Jilemnice, Vodárenská 1320             </t>
  </si>
  <si>
    <t>3.</t>
  </si>
  <si>
    <t>9.</t>
  </si>
  <si>
    <t>Fišera Daniel</t>
  </si>
  <si>
    <t>940605/3712</t>
  </si>
  <si>
    <t xml:space="preserve">Jilemnice, K Vejrychovsku 490          </t>
  </si>
  <si>
    <t>4.</t>
  </si>
  <si>
    <t>Hanč David</t>
  </si>
  <si>
    <t>930702/3726</t>
  </si>
  <si>
    <t xml:space="preserve">Jilemnice, Krkonošská 125              </t>
  </si>
  <si>
    <t>5.</t>
  </si>
  <si>
    <t>Hanč Michal</t>
  </si>
  <si>
    <t>930702/3737</t>
  </si>
  <si>
    <t>6.</t>
  </si>
  <si>
    <t>Pšenička Matouš</t>
  </si>
  <si>
    <t>931112/0038</t>
  </si>
  <si>
    <t xml:space="preserve">Praha 5, V Parníku 410/23              </t>
  </si>
  <si>
    <t>Šimůnek Jakub</t>
  </si>
  <si>
    <t>931124/3700</t>
  </si>
  <si>
    <t xml:space="preserve">Rokytnice n. Jiz., Dolní 172           </t>
  </si>
  <si>
    <t>Zelinka Michal</t>
  </si>
  <si>
    <t>930609/3720</t>
  </si>
  <si>
    <t xml:space="preserve">Jilemnice, Branská 395                 </t>
  </si>
  <si>
    <t>z</t>
  </si>
  <si>
    <t>Ackermannová Gabriela</t>
  </si>
  <si>
    <t>955930/3699</t>
  </si>
  <si>
    <t xml:space="preserve">Horní Branná 264                       </t>
  </si>
  <si>
    <t>10.</t>
  </si>
  <si>
    <t>Erlebachová Michala</t>
  </si>
  <si>
    <t>955913/3705</t>
  </si>
  <si>
    <t xml:space="preserve">Jilemnice, J. Harracha 130             </t>
  </si>
  <si>
    <t>11.</t>
  </si>
  <si>
    <t>Poloprutská Lenka</t>
  </si>
  <si>
    <t>965711/3708</t>
  </si>
  <si>
    <t xml:space="preserve">Košťálov 188                           </t>
  </si>
  <si>
    <t>12.</t>
  </si>
  <si>
    <t>Šimůnková Michaela</t>
  </si>
  <si>
    <t>965625/3706</t>
  </si>
  <si>
    <t xml:space="preserve">Horka u St. Paky, Nedaříž 40           </t>
  </si>
  <si>
    <t>13.</t>
  </si>
  <si>
    <t>Šupová Kateřina</t>
  </si>
  <si>
    <t>965312/3711</t>
  </si>
  <si>
    <t xml:space="preserve">Kruh u Jil. 210                        </t>
  </si>
  <si>
    <t>14.</t>
  </si>
  <si>
    <t>Butulová Dana</t>
  </si>
  <si>
    <t>955620/3712</t>
  </si>
  <si>
    <t xml:space="preserve">Poniklá 296                            </t>
  </si>
  <si>
    <t>15.</t>
  </si>
  <si>
    <t>Fučíková Markéta</t>
  </si>
  <si>
    <t>955715/3716</t>
  </si>
  <si>
    <t xml:space="preserve">Benecko, Dolní Štěpanice 147           </t>
  </si>
  <si>
    <t>16.</t>
  </si>
  <si>
    <t>Hanušová Zuzana</t>
  </si>
  <si>
    <t>955122/3715</t>
  </si>
  <si>
    <t xml:space="preserve">Benecko, Dolní Štěpanice 35            </t>
  </si>
  <si>
    <t>17.</t>
  </si>
  <si>
    <t>Spanilá Magdaléna</t>
  </si>
  <si>
    <t>946220/3718</t>
  </si>
  <si>
    <t xml:space="preserve">Víchová n. Jiz. 173                    </t>
  </si>
  <si>
    <t>18.</t>
  </si>
  <si>
    <t>Faiglová Michaela</t>
  </si>
  <si>
    <t>945319/3706</t>
  </si>
  <si>
    <t xml:space="preserve">Jilemnice, J. Weisse 1204              </t>
  </si>
  <si>
    <t>19.</t>
  </si>
  <si>
    <t>Hniková Petra</t>
  </si>
  <si>
    <t>936108/3699</t>
  </si>
  <si>
    <t xml:space="preserve">Vítkovice v Krkonoších, č.247          </t>
  </si>
  <si>
    <t>20.</t>
  </si>
  <si>
    <t>Klimentová Kateřina</t>
  </si>
  <si>
    <t>945124/3703</t>
  </si>
  <si>
    <t xml:space="preserve">Benecko, Mrklov 122                    </t>
  </si>
  <si>
    <t>21.</t>
  </si>
  <si>
    <t>Koudelková Lenka</t>
  </si>
  <si>
    <t>945729/3725</t>
  </si>
  <si>
    <t xml:space="preserve">Jilemnice, J. Buchara 652              </t>
  </si>
  <si>
    <t>průměr</t>
  </si>
  <si>
    <t>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</si>
</sst>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</numFmts>
  <fonts count="6">
    <font>
      <sz val="10"/>
      <name val="Arial CE"/>
      <family val="0"/>
    </font>
    <font>
      <b/>
      <u val="single"/>
      <sz val="18"/>
      <name val="Arial CE"/>
      <family val="0"/>
    </font>
    <font>
      <b/>
      <u val="single"/>
      <sz val="2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3.25390625" style="5" customWidth="1"/>
    <col min="2" max="2" width="2.25390625" style="5" customWidth="1"/>
    <col min="3" max="3" width="2.375" style="5" customWidth="1"/>
    <col min="4" max="4" width="9.125" style="5" customWidth="1"/>
    <col min="5" max="5" width="23.00390625" style="5" customWidth="1"/>
    <col min="6" max="6" width="15.875" style="5" hidden="1" customWidth="1"/>
    <col min="7" max="7" width="27.125" style="5" hidden="1" customWidth="1"/>
    <col min="8" max="8" width="5.75390625" style="5" hidden="1" customWidth="1"/>
    <col min="9" max="9" width="6.00390625" style="5" bestFit="1" customWidth="1"/>
    <col min="10" max="10" width="4.625" style="5" bestFit="1" customWidth="1"/>
    <col min="11" max="11" width="11.25390625" style="5" customWidth="1"/>
    <col min="12" max="12" width="4.00390625" style="5" bestFit="1" customWidth="1"/>
    <col min="13" max="13" width="4.625" style="5" bestFit="1" customWidth="1"/>
    <col min="14" max="14" width="11.375" style="5" customWidth="1"/>
    <col min="15" max="15" width="5.625" style="5" bestFit="1" customWidth="1"/>
    <col min="16" max="16" width="4.625" style="5" bestFit="1" customWidth="1"/>
    <col min="17" max="17" width="6.00390625" style="5" bestFit="1" customWidth="1"/>
    <col min="18" max="18" width="5.625" style="5" bestFit="1" customWidth="1"/>
    <col min="19" max="19" width="4.625" style="5" bestFit="1" customWidth="1"/>
    <col min="20" max="20" width="6.625" style="5" bestFit="1" customWidth="1"/>
    <col min="21" max="21" width="7.00390625" style="5" bestFit="1" customWidth="1"/>
    <col min="22" max="22" width="9.75390625" style="5" bestFit="1" customWidth="1"/>
    <col min="23" max="23" width="6.00390625" style="5" bestFit="1" customWidth="1"/>
    <col min="24" max="25" width="9.125" style="5" customWidth="1"/>
    <col min="26" max="37" width="0.875" style="5" customWidth="1"/>
    <col min="38" max="16384" width="9.125" style="5" customWidth="1"/>
  </cols>
  <sheetData>
    <row r="1" spans="5:21" s="1" customFormat="1" ht="27" customHeight="1">
      <c r="E1" s="2" t="s">
        <v>0</v>
      </c>
      <c r="F1" s="3"/>
      <c r="G1" s="3"/>
      <c r="H1" s="3"/>
      <c r="I1" s="3"/>
      <c r="J1" s="3"/>
      <c r="K1" s="3"/>
      <c r="M1" s="3"/>
      <c r="N1" s="3"/>
      <c r="P1" s="3"/>
      <c r="Q1" s="3"/>
      <c r="S1" s="3"/>
      <c r="T1" s="3"/>
      <c r="U1" s="3"/>
    </row>
    <row r="2" spans="1:21" ht="15.75">
      <c r="A2" s="4"/>
      <c r="B2" s="4"/>
      <c r="C2" s="4"/>
      <c r="E2" s="6"/>
      <c r="F2" s="7" t="s">
        <v>1</v>
      </c>
      <c r="G2" s="8"/>
      <c r="H2" s="8"/>
      <c r="I2" s="8"/>
      <c r="J2" s="8"/>
      <c r="K2" s="8"/>
      <c r="M2" s="8"/>
      <c r="N2" s="8"/>
      <c r="P2" s="8"/>
      <c r="Q2" s="8"/>
      <c r="S2" s="8"/>
      <c r="T2" s="8"/>
      <c r="U2" s="8"/>
    </row>
    <row r="3" spans="1:24" ht="12.75">
      <c r="A3" s="9"/>
      <c r="B3" s="9"/>
      <c r="C3" s="9"/>
      <c r="D3" s="9" t="s">
        <v>2</v>
      </c>
      <c r="E3" s="9"/>
      <c r="F3" s="9"/>
      <c r="G3" s="9"/>
      <c r="H3" s="9"/>
      <c r="I3" s="10" t="s">
        <v>3</v>
      </c>
      <c r="J3" s="11"/>
      <c r="K3" s="12"/>
      <c r="L3" s="10" t="s">
        <v>4</v>
      </c>
      <c r="M3" s="11"/>
      <c r="N3" s="12"/>
      <c r="O3" s="10" t="s">
        <v>5</v>
      </c>
      <c r="P3" s="11"/>
      <c r="Q3" s="12"/>
      <c r="R3" s="10" t="s">
        <v>6</v>
      </c>
      <c r="S3" s="11"/>
      <c r="T3" s="12"/>
      <c r="U3" s="9" t="s">
        <v>7</v>
      </c>
      <c r="V3" s="9" t="s">
        <v>8</v>
      </c>
      <c r="W3" s="9" t="s">
        <v>9</v>
      </c>
      <c r="X3" s="9" t="s">
        <v>10</v>
      </c>
    </row>
    <row r="4" spans="1:24" ht="12.75">
      <c r="A4" s="9"/>
      <c r="B4" s="9"/>
      <c r="C4" s="9"/>
      <c r="D4" s="9"/>
      <c r="E4" s="9"/>
      <c r="F4" s="9"/>
      <c r="G4" s="9"/>
      <c r="H4" s="9"/>
      <c r="I4" s="9" t="s">
        <v>11</v>
      </c>
      <c r="J4" s="9" t="s">
        <v>12</v>
      </c>
      <c r="K4" s="9" t="s">
        <v>13</v>
      </c>
      <c r="L4" s="9" t="s">
        <v>14</v>
      </c>
      <c r="M4" s="9" t="s">
        <v>12</v>
      </c>
      <c r="N4" s="9" t="s">
        <v>13</v>
      </c>
      <c r="O4" s="9" t="s">
        <v>15</v>
      </c>
      <c r="P4" s="9" t="s">
        <v>12</v>
      </c>
      <c r="Q4" s="9" t="s">
        <v>13</v>
      </c>
      <c r="R4" s="9" t="s">
        <v>15</v>
      </c>
      <c r="S4" s="9" t="s">
        <v>12</v>
      </c>
      <c r="T4" s="9" t="s">
        <v>13</v>
      </c>
      <c r="U4" s="9"/>
      <c r="V4" s="9"/>
      <c r="W4" s="9"/>
      <c r="X4" s="9" t="s">
        <v>16</v>
      </c>
    </row>
    <row r="5" spans="1:24" ht="23.25" customHeight="1">
      <c r="A5" s="13" t="s">
        <v>17</v>
      </c>
      <c r="B5" s="13" t="s">
        <v>18</v>
      </c>
      <c r="C5" s="13" t="s">
        <v>19</v>
      </c>
      <c r="D5" s="9">
        <f aca="true" t="shared" si="0" ref="D5:D25">RANK(X5,$X$5:$X$25,0)</f>
        <v>6</v>
      </c>
      <c r="E5" s="13" t="s">
        <v>20</v>
      </c>
      <c r="F5" s="13" t="s">
        <v>21</v>
      </c>
      <c r="G5" s="13" t="s">
        <v>22</v>
      </c>
      <c r="H5" s="13">
        <v>111</v>
      </c>
      <c r="I5" s="9">
        <v>9.92</v>
      </c>
      <c r="J5" s="14">
        <v>3.2</v>
      </c>
      <c r="K5" s="14">
        <f aca="true" t="shared" si="1" ref="K5:K12">100-I5*J5</f>
        <v>68.256</v>
      </c>
      <c r="L5" s="9">
        <v>216</v>
      </c>
      <c r="M5" s="14">
        <v>0.4</v>
      </c>
      <c r="N5" s="14">
        <f aca="true" t="shared" si="2" ref="N5:N25">L5*M5</f>
        <v>86.4</v>
      </c>
      <c r="O5" s="14">
        <v>13.2</v>
      </c>
      <c r="P5" s="14">
        <v>6.5</v>
      </c>
      <c r="Q5" s="9">
        <f aca="true" t="shared" si="3" ref="Q5:Q25">O5*P5</f>
        <v>85.8</v>
      </c>
      <c r="R5" s="14">
        <v>6.9</v>
      </c>
      <c r="S5" s="15">
        <v>11</v>
      </c>
      <c r="T5" s="14">
        <f aca="true" t="shared" si="4" ref="T5:T25">R5*S5</f>
        <v>75.9</v>
      </c>
      <c r="U5" s="9"/>
      <c r="V5" s="9"/>
      <c r="W5" s="9"/>
      <c r="X5" s="14">
        <f aca="true" t="shared" si="5" ref="X5:X25">AVERAGE(K5,N5,Q5,T5)</f>
        <v>79.089</v>
      </c>
    </row>
    <row r="6" spans="1:24" ht="23.25" customHeight="1">
      <c r="A6" s="13" t="s">
        <v>23</v>
      </c>
      <c r="B6" s="13" t="s">
        <v>18</v>
      </c>
      <c r="C6" s="13" t="s">
        <v>24</v>
      </c>
      <c r="D6" s="9">
        <f t="shared" si="0"/>
        <v>18</v>
      </c>
      <c r="E6" s="13" t="s">
        <v>25</v>
      </c>
      <c r="F6" s="13" t="s">
        <v>26</v>
      </c>
      <c r="G6" s="13" t="s">
        <v>27</v>
      </c>
      <c r="H6" s="13">
        <v>111</v>
      </c>
      <c r="I6" s="9">
        <v>10.09</v>
      </c>
      <c r="J6" s="14">
        <v>3.3</v>
      </c>
      <c r="K6" s="14">
        <f t="shared" si="1"/>
        <v>66.703</v>
      </c>
      <c r="L6" s="9">
        <v>103</v>
      </c>
      <c r="M6" s="14">
        <v>0.38</v>
      </c>
      <c r="N6" s="14">
        <f t="shared" si="2"/>
        <v>39.14</v>
      </c>
      <c r="O6" s="14">
        <v>12.4</v>
      </c>
      <c r="P6" s="14">
        <v>6</v>
      </c>
      <c r="Q6" s="9">
        <f t="shared" si="3"/>
        <v>74.4</v>
      </c>
      <c r="R6" s="14">
        <v>6.9</v>
      </c>
      <c r="S6" s="15">
        <v>10.5</v>
      </c>
      <c r="T6" s="14">
        <f t="shared" si="4"/>
        <v>72.45</v>
      </c>
      <c r="U6" s="9"/>
      <c r="V6" s="9"/>
      <c r="W6" s="9"/>
      <c r="X6" s="14">
        <f t="shared" si="5"/>
        <v>63.173249999999996</v>
      </c>
    </row>
    <row r="7" spans="1:24" ht="23.25" customHeight="1">
      <c r="A7" s="13" t="s">
        <v>28</v>
      </c>
      <c r="B7" s="13" t="s">
        <v>18</v>
      </c>
      <c r="C7" s="13" t="s">
        <v>29</v>
      </c>
      <c r="D7" s="9">
        <f t="shared" si="0"/>
        <v>17</v>
      </c>
      <c r="E7" s="13" t="s">
        <v>30</v>
      </c>
      <c r="F7" s="13" t="s">
        <v>31</v>
      </c>
      <c r="G7" s="13" t="s">
        <v>32</v>
      </c>
      <c r="H7" s="13">
        <v>211</v>
      </c>
      <c r="I7" s="9">
        <v>10.7</v>
      </c>
      <c r="J7" s="14">
        <v>3.3</v>
      </c>
      <c r="K7" s="14">
        <f t="shared" si="1"/>
        <v>64.69</v>
      </c>
      <c r="L7" s="9">
        <v>175</v>
      </c>
      <c r="M7" s="14">
        <v>0.38</v>
      </c>
      <c r="N7" s="14">
        <f t="shared" si="2"/>
        <v>66.5</v>
      </c>
      <c r="O7" s="14">
        <v>11.5</v>
      </c>
      <c r="P7" s="14">
        <v>6</v>
      </c>
      <c r="Q7" s="9">
        <f t="shared" si="3"/>
        <v>69</v>
      </c>
      <c r="R7" s="14">
        <v>6.1</v>
      </c>
      <c r="S7" s="15">
        <v>10.5</v>
      </c>
      <c r="T7" s="14">
        <f t="shared" si="4"/>
        <v>64.05</v>
      </c>
      <c r="U7" s="9"/>
      <c r="V7" s="9"/>
      <c r="W7" s="9"/>
      <c r="X7" s="14">
        <f t="shared" si="5"/>
        <v>66.06</v>
      </c>
    </row>
    <row r="8" spans="1:24" ht="23.25" customHeight="1">
      <c r="A8" s="13" t="s">
        <v>33</v>
      </c>
      <c r="B8" s="13" t="s">
        <v>18</v>
      </c>
      <c r="C8" s="13" t="s">
        <v>29</v>
      </c>
      <c r="D8" s="9">
        <f t="shared" si="0"/>
        <v>14</v>
      </c>
      <c r="E8" s="13" t="s">
        <v>34</v>
      </c>
      <c r="F8" s="13" t="s">
        <v>35</v>
      </c>
      <c r="G8" s="13" t="s">
        <v>36</v>
      </c>
      <c r="H8" s="13">
        <v>111</v>
      </c>
      <c r="I8" s="9">
        <v>10.19</v>
      </c>
      <c r="J8" s="14">
        <v>3.3</v>
      </c>
      <c r="K8" s="14">
        <f t="shared" si="1"/>
        <v>66.373</v>
      </c>
      <c r="L8" s="9">
        <v>206</v>
      </c>
      <c r="M8" s="14">
        <v>0.36</v>
      </c>
      <c r="N8" s="14">
        <f t="shared" si="2"/>
        <v>74.16</v>
      </c>
      <c r="O8" s="14">
        <v>13.2</v>
      </c>
      <c r="P8" s="14">
        <v>5.5</v>
      </c>
      <c r="Q8" s="9">
        <f t="shared" si="3"/>
        <v>72.6</v>
      </c>
      <c r="R8" s="14">
        <v>7.2</v>
      </c>
      <c r="S8" s="15">
        <v>10</v>
      </c>
      <c r="T8" s="14">
        <f t="shared" si="4"/>
        <v>72</v>
      </c>
      <c r="U8" s="9"/>
      <c r="V8" s="9"/>
      <c r="W8" s="9"/>
      <c r="X8" s="14">
        <f t="shared" si="5"/>
        <v>71.28325000000001</v>
      </c>
    </row>
    <row r="9" spans="1:24" ht="23.25" customHeight="1">
      <c r="A9" s="13" t="s">
        <v>37</v>
      </c>
      <c r="B9" s="13" t="s">
        <v>18</v>
      </c>
      <c r="C9" s="13" t="s">
        <v>29</v>
      </c>
      <c r="D9" s="9">
        <f t="shared" si="0"/>
        <v>9</v>
      </c>
      <c r="E9" s="13" t="s">
        <v>38</v>
      </c>
      <c r="F9" s="13" t="s">
        <v>39</v>
      </c>
      <c r="G9" s="13" t="s">
        <v>36</v>
      </c>
      <c r="H9" s="13">
        <v>111</v>
      </c>
      <c r="I9" s="9">
        <v>9.7</v>
      </c>
      <c r="J9" s="14">
        <v>3.3</v>
      </c>
      <c r="K9" s="14">
        <f t="shared" si="1"/>
        <v>67.99000000000001</v>
      </c>
      <c r="L9" s="9">
        <v>211</v>
      </c>
      <c r="M9" s="14">
        <v>0.36</v>
      </c>
      <c r="N9" s="14">
        <f t="shared" si="2"/>
        <v>75.96</v>
      </c>
      <c r="O9" s="14">
        <v>14</v>
      </c>
      <c r="P9" s="14">
        <v>5.5</v>
      </c>
      <c r="Q9" s="9">
        <f t="shared" si="3"/>
        <v>77</v>
      </c>
      <c r="R9" s="14">
        <v>7.8</v>
      </c>
      <c r="S9" s="15">
        <v>10</v>
      </c>
      <c r="T9" s="14">
        <f t="shared" si="4"/>
        <v>78</v>
      </c>
      <c r="U9" s="9"/>
      <c r="V9" s="9"/>
      <c r="W9" s="9"/>
      <c r="X9" s="14">
        <f t="shared" si="5"/>
        <v>74.7375</v>
      </c>
    </row>
    <row r="10" spans="1:24" ht="23.25" customHeight="1">
      <c r="A10" s="13" t="s">
        <v>40</v>
      </c>
      <c r="B10" s="13" t="s">
        <v>18</v>
      </c>
      <c r="C10" s="13" t="s">
        <v>29</v>
      </c>
      <c r="D10" s="9">
        <f t="shared" si="0"/>
        <v>1</v>
      </c>
      <c r="E10" s="13" t="s">
        <v>41</v>
      </c>
      <c r="F10" s="13" t="s">
        <v>42</v>
      </c>
      <c r="G10" s="13" t="s">
        <v>43</v>
      </c>
      <c r="H10" s="13">
        <v>111</v>
      </c>
      <c r="I10" s="9">
        <v>9.36</v>
      </c>
      <c r="J10" s="14">
        <v>3.3</v>
      </c>
      <c r="K10" s="14">
        <f t="shared" si="1"/>
        <v>69.112</v>
      </c>
      <c r="L10" s="9">
        <v>222</v>
      </c>
      <c r="M10" s="14">
        <v>0.36</v>
      </c>
      <c r="N10" s="14">
        <f t="shared" si="2"/>
        <v>79.92</v>
      </c>
      <c r="O10" s="14">
        <v>15.2</v>
      </c>
      <c r="P10" s="14">
        <v>5.5</v>
      </c>
      <c r="Q10" s="9">
        <f t="shared" si="3"/>
        <v>83.6</v>
      </c>
      <c r="R10" s="14">
        <v>10.3</v>
      </c>
      <c r="S10" s="15">
        <v>10</v>
      </c>
      <c r="T10" s="14">
        <f t="shared" si="4"/>
        <v>103</v>
      </c>
      <c r="U10" s="9"/>
      <c r="V10" s="9"/>
      <c r="W10" s="9"/>
      <c r="X10" s="14">
        <f t="shared" si="5"/>
        <v>83.90799999999999</v>
      </c>
    </row>
    <row r="11" spans="1:24" ht="23.25" customHeight="1">
      <c r="A11" s="13" t="s">
        <v>19</v>
      </c>
      <c r="B11" s="13" t="s">
        <v>18</v>
      </c>
      <c r="C11" s="13" t="s">
        <v>29</v>
      </c>
      <c r="D11" s="9">
        <f t="shared" si="0"/>
        <v>5</v>
      </c>
      <c r="E11" s="13" t="s">
        <v>44</v>
      </c>
      <c r="F11" s="13" t="s">
        <v>45</v>
      </c>
      <c r="G11" s="13" t="s">
        <v>46</v>
      </c>
      <c r="H11" s="13">
        <v>111</v>
      </c>
      <c r="I11" s="9">
        <v>9.11</v>
      </c>
      <c r="J11" s="14">
        <v>3.3</v>
      </c>
      <c r="K11" s="14">
        <f t="shared" si="1"/>
        <v>69.93700000000001</v>
      </c>
      <c r="L11" s="9">
        <v>245</v>
      </c>
      <c r="M11" s="14">
        <v>0.36</v>
      </c>
      <c r="N11" s="14">
        <f t="shared" si="2"/>
        <v>88.2</v>
      </c>
      <c r="O11" s="14">
        <v>15</v>
      </c>
      <c r="P11" s="14">
        <v>5.5</v>
      </c>
      <c r="Q11" s="9">
        <f t="shared" si="3"/>
        <v>82.5</v>
      </c>
      <c r="R11" s="14">
        <v>7.8</v>
      </c>
      <c r="S11" s="15">
        <v>10</v>
      </c>
      <c r="T11" s="14">
        <f t="shared" si="4"/>
        <v>78</v>
      </c>
      <c r="U11" s="9"/>
      <c r="V11" s="9"/>
      <c r="W11" s="9"/>
      <c r="X11" s="14">
        <f t="shared" si="5"/>
        <v>79.65925</v>
      </c>
    </row>
    <row r="12" spans="1:24" ht="23.25" customHeight="1">
      <c r="A12" s="13" t="s">
        <v>24</v>
      </c>
      <c r="B12" s="13" t="s">
        <v>18</v>
      </c>
      <c r="C12" s="13" t="s">
        <v>29</v>
      </c>
      <c r="D12" s="9">
        <f t="shared" si="0"/>
        <v>16</v>
      </c>
      <c r="E12" s="13" t="s">
        <v>47</v>
      </c>
      <c r="F12" s="13" t="s">
        <v>48</v>
      </c>
      <c r="G12" s="13" t="s">
        <v>49</v>
      </c>
      <c r="H12" s="13">
        <v>211</v>
      </c>
      <c r="I12" s="9">
        <v>10.09</v>
      </c>
      <c r="J12" s="14">
        <v>3.3</v>
      </c>
      <c r="K12" s="14">
        <f t="shared" si="1"/>
        <v>66.703</v>
      </c>
      <c r="L12" s="9">
        <v>217</v>
      </c>
      <c r="M12" s="14">
        <v>0.36</v>
      </c>
      <c r="N12" s="14">
        <f t="shared" si="2"/>
        <v>78.11999999999999</v>
      </c>
      <c r="O12" s="14">
        <v>12.4</v>
      </c>
      <c r="P12" s="14">
        <v>5.5</v>
      </c>
      <c r="Q12" s="9">
        <f t="shared" si="3"/>
        <v>68.2</v>
      </c>
      <c r="R12" s="14">
        <v>6.6</v>
      </c>
      <c r="S12" s="15">
        <v>10</v>
      </c>
      <c r="T12" s="14">
        <f t="shared" si="4"/>
        <v>66</v>
      </c>
      <c r="U12" s="9"/>
      <c r="V12" s="9"/>
      <c r="W12" s="9"/>
      <c r="X12" s="14">
        <f t="shared" si="5"/>
        <v>69.75574999999999</v>
      </c>
    </row>
    <row r="13" spans="1:24" ht="23.25" customHeight="1">
      <c r="A13" s="13" t="s">
        <v>29</v>
      </c>
      <c r="B13" s="13" t="s">
        <v>50</v>
      </c>
      <c r="C13" s="13" t="s">
        <v>19</v>
      </c>
      <c r="D13" s="9">
        <f t="shared" si="0"/>
        <v>19</v>
      </c>
      <c r="E13" s="13" t="s">
        <v>51</v>
      </c>
      <c r="F13" s="13" t="s">
        <v>52</v>
      </c>
      <c r="G13" s="13" t="s">
        <v>53</v>
      </c>
      <c r="H13" s="13">
        <v>211</v>
      </c>
      <c r="I13" s="9"/>
      <c r="J13" s="14"/>
      <c r="K13" s="14"/>
      <c r="L13" s="9"/>
      <c r="M13" s="14"/>
      <c r="N13" s="14">
        <f t="shared" si="2"/>
        <v>0</v>
      </c>
      <c r="O13" s="14"/>
      <c r="P13" s="14"/>
      <c r="Q13" s="9">
        <f t="shared" si="3"/>
        <v>0</v>
      </c>
      <c r="R13" s="14"/>
      <c r="S13" s="15"/>
      <c r="T13" s="14">
        <f t="shared" si="4"/>
        <v>0</v>
      </c>
      <c r="U13" s="9"/>
      <c r="V13" s="9"/>
      <c r="W13" s="9"/>
      <c r="X13" s="14">
        <f t="shared" si="5"/>
        <v>0</v>
      </c>
    </row>
    <row r="14" spans="1:24" ht="23.25" customHeight="1">
      <c r="A14" s="13" t="s">
        <v>54</v>
      </c>
      <c r="B14" s="13" t="s">
        <v>50</v>
      </c>
      <c r="C14" s="13" t="s">
        <v>19</v>
      </c>
      <c r="D14" s="9">
        <f t="shared" si="0"/>
        <v>13</v>
      </c>
      <c r="E14" s="13" t="s">
        <v>55</v>
      </c>
      <c r="F14" s="13" t="s">
        <v>56</v>
      </c>
      <c r="G14" s="13" t="s">
        <v>57</v>
      </c>
      <c r="H14" s="13">
        <v>111</v>
      </c>
      <c r="I14" s="9">
        <v>10.67</v>
      </c>
      <c r="J14" s="14">
        <v>3.1</v>
      </c>
      <c r="K14" s="14">
        <f>100-I14*J14</f>
        <v>66.923</v>
      </c>
      <c r="L14" s="9">
        <v>178</v>
      </c>
      <c r="M14" s="14">
        <v>0.42</v>
      </c>
      <c r="N14" s="14">
        <f t="shared" si="2"/>
        <v>74.75999999999999</v>
      </c>
      <c r="O14" s="14">
        <v>12.1</v>
      </c>
      <c r="P14" s="14">
        <v>7</v>
      </c>
      <c r="Q14" s="9">
        <f t="shared" si="3"/>
        <v>84.7</v>
      </c>
      <c r="R14" s="14">
        <v>5.4</v>
      </c>
      <c r="S14" s="15">
        <v>11.5</v>
      </c>
      <c r="T14" s="14">
        <f t="shared" si="4"/>
        <v>62.1</v>
      </c>
      <c r="U14" s="9"/>
      <c r="V14" s="9"/>
      <c r="W14" s="9"/>
      <c r="X14" s="14">
        <f t="shared" si="5"/>
        <v>72.12075</v>
      </c>
    </row>
    <row r="15" spans="1:24" ht="23.25" customHeight="1">
      <c r="A15" s="13" t="s">
        <v>58</v>
      </c>
      <c r="B15" s="13" t="s">
        <v>50</v>
      </c>
      <c r="C15" s="13" t="s">
        <v>19</v>
      </c>
      <c r="D15" s="9">
        <f t="shared" si="0"/>
        <v>2</v>
      </c>
      <c r="E15" s="13" t="s">
        <v>59</v>
      </c>
      <c r="F15" s="13" t="s">
        <v>60</v>
      </c>
      <c r="G15" s="13" t="s">
        <v>61</v>
      </c>
      <c r="H15" s="13">
        <v>111</v>
      </c>
      <c r="I15" s="9">
        <v>10.54</v>
      </c>
      <c r="J15" s="14">
        <v>3</v>
      </c>
      <c r="K15" s="14">
        <f>100-I15*J15</f>
        <v>68.38</v>
      </c>
      <c r="L15" s="9">
        <v>192</v>
      </c>
      <c r="M15" s="14">
        <v>0.44</v>
      </c>
      <c r="N15" s="14">
        <f t="shared" si="2"/>
        <v>84.48</v>
      </c>
      <c r="O15" s="14">
        <v>12.4</v>
      </c>
      <c r="P15" s="14">
        <v>7.5</v>
      </c>
      <c r="Q15" s="9">
        <f t="shared" si="3"/>
        <v>93</v>
      </c>
      <c r="R15" s="14">
        <v>6.95</v>
      </c>
      <c r="S15" s="15">
        <v>12</v>
      </c>
      <c r="T15" s="14">
        <f t="shared" si="4"/>
        <v>83.4</v>
      </c>
      <c r="U15" s="9"/>
      <c r="V15" s="9"/>
      <c r="W15" s="9"/>
      <c r="X15" s="14">
        <f t="shared" si="5"/>
        <v>82.315</v>
      </c>
    </row>
    <row r="16" spans="1:24" ht="23.25" customHeight="1">
      <c r="A16" s="13" t="s">
        <v>62</v>
      </c>
      <c r="B16" s="13" t="s">
        <v>50</v>
      </c>
      <c r="C16" s="13" t="s">
        <v>19</v>
      </c>
      <c r="D16" s="9">
        <f t="shared" si="0"/>
        <v>11</v>
      </c>
      <c r="E16" s="13" t="s">
        <v>63</v>
      </c>
      <c r="F16" s="13" t="s">
        <v>64</v>
      </c>
      <c r="G16" s="13" t="s">
        <v>65</v>
      </c>
      <c r="H16" s="13">
        <v>111</v>
      </c>
      <c r="I16" s="9">
        <v>11.06</v>
      </c>
      <c r="J16" s="14">
        <v>3</v>
      </c>
      <c r="K16" s="14">
        <f>100-I16*J16</f>
        <v>66.82</v>
      </c>
      <c r="L16" s="9">
        <v>173</v>
      </c>
      <c r="M16" s="14">
        <v>0.44</v>
      </c>
      <c r="N16" s="14">
        <f t="shared" si="2"/>
        <v>76.12</v>
      </c>
      <c r="O16" s="14">
        <v>11.2</v>
      </c>
      <c r="P16" s="14">
        <v>7.5</v>
      </c>
      <c r="Q16" s="9">
        <f t="shared" si="3"/>
        <v>84</v>
      </c>
      <c r="R16" s="14">
        <v>5.3</v>
      </c>
      <c r="S16" s="15">
        <v>12</v>
      </c>
      <c r="T16" s="14">
        <f t="shared" si="4"/>
        <v>63.599999999999994</v>
      </c>
      <c r="U16" s="9"/>
      <c r="V16" s="9"/>
      <c r="W16" s="9"/>
      <c r="X16" s="14">
        <f t="shared" si="5"/>
        <v>72.63499999999999</v>
      </c>
    </row>
    <row r="17" spans="1:24" ht="23.25" customHeight="1">
      <c r="A17" s="13" t="s">
        <v>66</v>
      </c>
      <c r="B17" s="13" t="s">
        <v>50</v>
      </c>
      <c r="C17" s="13" t="s">
        <v>19</v>
      </c>
      <c r="D17" s="9">
        <f t="shared" si="0"/>
        <v>19</v>
      </c>
      <c r="E17" s="13" t="s">
        <v>67</v>
      </c>
      <c r="F17" s="13" t="s">
        <v>68</v>
      </c>
      <c r="G17" s="13" t="s">
        <v>69</v>
      </c>
      <c r="H17" s="13">
        <v>111</v>
      </c>
      <c r="I17" s="9"/>
      <c r="J17" s="14"/>
      <c r="K17" s="14"/>
      <c r="L17" s="9"/>
      <c r="M17" s="14">
        <v>0.42</v>
      </c>
      <c r="N17" s="14">
        <f t="shared" si="2"/>
        <v>0</v>
      </c>
      <c r="O17" s="14"/>
      <c r="P17" s="14"/>
      <c r="Q17" s="9">
        <f t="shared" si="3"/>
        <v>0</v>
      </c>
      <c r="R17" s="14"/>
      <c r="S17" s="15"/>
      <c r="T17" s="14">
        <f t="shared" si="4"/>
        <v>0</v>
      </c>
      <c r="U17" s="9"/>
      <c r="V17" s="9"/>
      <c r="W17" s="9"/>
      <c r="X17" s="14">
        <f t="shared" si="5"/>
        <v>0</v>
      </c>
    </row>
    <row r="18" spans="1:24" ht="23.25" customHeight="1">
      <c r="A18" s="13" t="s">
        <v>70</v>
      </c>
      <c r="B18" s="13" t="s">
        <v>50</v>
      </c>
      <c r="C18" s="13" t="s">
        <v>24</v>
      </c>
      <c r="D18" s="9">
        <f t="shared" si="0"/>
        <v>3</v>
      </c>
      <c r="E18" s="13" t="s">
        <v>71</v>
      </c>
      <c r="F18" s="13" t="s">
        <v>72</v>
      </c>
      <c r="G18" s="13" t="s">
        <v>73</v>
      </c>
      <c r="H18" s="13">
        <v>111</v>
      </c>
      <c r="I18" s="9">
        <v>9.92</v>
      </c>
      <c r="J18" s="14">
        <v>3.1</v>
      </c>
      <c r="K18" s="14">
        <f aca="true" t="shared" si="6" ref="K18:K24">100-I18*J18</f>
        <v>69.248</v>
      </c>
      <c r="L18" s="9">
        <v>210</v>
      </c>
      <c r="M18" s="14">
        <v>0.42</v>
      </c>
      <c r="N18" s="14">
        <f t="shared" si="2"/>
        <v>88.2</v>
      </c>
      <c r="O18" s="14">
        <v>12.8</v>
      </c>
      <c r="P18" s="14">
        <v>7</v>
      </c>
      <c r="Q18" s="9">
        <f t="shared" si="3"/>
        <v>89.60000000000001</v>
      </c>
      <c r="R18" s="14">
        <v>7</v>
      </c>
      <c r="S18" s="15">
        <v>11.5</v>
      </c>
      <c r="T18" s="14">
        <f t="shared" si="4"/>
        <v>80.5</v>
      </c>
      <c r="U18" s="9"/>
      <c r="V18" s="9"/>
      <c r="W18" s="9"/>
      <c r="X18" s="14">
        <f t="shared" si="5"/>
        <v>81.887</v>
      </c>
    </row>
    <row r="19" spans="1:24" ht="23.25" customHeight="1">
      <c r="A19" s="13" t="s">
        <v>74</v>
      </c>
      <c r="B19" s="13" t="s">
        <v>50</v>
      </c>
      <c r="C19" s="13" t="s">
        <v>24</v>
      </c>
      <c r="D19" s="9">
        <f t="shared" si="0"/>
        <v>7</v>
      </c>
      <c r="E19" s="13" t="s">
        <v>75</v>
      </c>
      <c r="F19" s="13" t="s">
        <v>76</v>
      </c>
      <c r="G19" s="13" t="s">
        <v>77</v>
      </c>
      <c r="H19" s="13">
        <v>111</v>
      </c>
      <c r="I19" s="9">
        <v>10.8</v>
      </c>
      <c r="J19" s="14">
        <v>3.1</v>
      </c>
      <c r="K19" s="14">
        <f t="shared" si="6"/>
        <v>66.52</v>
      </c>
      <c r="L19" s="9">
        <v>213</v>
      </c>
      <c r="M19" s="14">
        <v>0.42</v>
      </c>
      <c r="N19" s="14">
        <f t="shared" si="2"/>
        <v>89.46</v>
      </c>
      <c r="O19" s="14">
        <v>13.3</v>
      </c>
      <c r="P19" s="14">
        <v>7</v>
      </c>
      <c r="Q19" s="9">
        <f t="shared" si="3"/>
        <v>93.10000000000001</v>
      </c>
      <c r="R19" s="14">
        <v>5.3</v>
      </c>
      <c r="S19" s="15">
        <v>11.5</v>
      </c>
      <c r="T19" s="14">
        <f t="shared" si="4"/>
        <v>60.949999999999996</v>
      </c>
      <c r="U19" s="9"/>
      <c r="V19" s="9"/>
      <c r="W19" s="9"/>
      <c r="X19" s="14">
        <f t="shared" si="5"/>
        <v>77.5075</v>
      </c>
    </row>
    <row r="20" spans="1:24" ht="23.25" customHeight="1">
      <c r="A20" s="13" t="s">
        <v>78</v>
      </c>
      <c r="B20" s="13" t="s">
        <v>50</v>
      </c>
      <c r="C20" s="13" t="s">
        <v>24</v>
      </c>
      <c r="D20" s="9">
        <f t="shared" si="0"/>
        <v>4</v>
      </c>
      <c r="E20" s="13" t="s">
        <v>79</v>
      </c>
      <c r="F20" s="13" t="s">
        <v>80</v>
      </c>
      <c r="G20" s="13" t="s">
        <v>81</v>
      </c>
      <c r="H20" s="13">
        <v>111</v>
      </c>
      <c r="I20" s="9">
        <v>10.09</v>
      </c>
      <c r="J20" s="14">
        <v>3.1</v>
      </c>
      <c r="K20" s="14">
        <f t="shared" si="6"/>
        <v>68.721</v>
      </c>
      <c r="L20" s="9">
        <v>208</v>
      </c>
      <c r="M20" s="14">
        <v>0.42</v>
      </c>
      <c r="N20" s="14">
        <f t="shared" si="2"/>
        <v>87.36</v>
      </c>
      <c r="O20" s="14">
        <v>12.2</v>
      </c>
      <c r="P20" s="14">
        <v>7</v>
      </c>
      <c r="Q20" s="9">
        <f t="shared" si="3"/>
        <v>85.39999999999999</v>
      </c>
      <c r="R20" s="14">
        <v>6.9</v>
      </c>
      <c r="S20" s="15">
        <v>11.5</v>
      </c>
      <c r="T20" s="14">
        <f t="shared" si="4"/>
        <v>79.35000000000001</v>
      </c>
      <c r="U20" s="9"/>
      <c r="V20" s="9"/>
      <c r="W20" s="9"/>
      <c r="X20" s="14">
        <f t="shared" si="5"/>
        <v>80.20775</v>
      </c>
    </row>
    <row r="21" spans="1:24" ht="23.25" customHeight="1">
      <c r="A21" s="13" t="s">
        <v>82</v>
      </c>
      <c r="B21" s="13" t="s">
        <v>50</v>
      </c>
      <c r="C21" s="13" t="s">
        <v>24</v>
      </c>
      <c r="D21" s="9">
        <f t="shared" si="0"/>
        <v>12</v>
      </c>
      <c r="E21" s="13" t="s">
        <v>83</v>
      </c>
      <c r="F21" s="13" t="s">
        <v>84</v>
      </c>
      <c r="G21" s="13" t="s">
        <v>85</v>
      </c>
      <c r="H21" s="13">
        <v>111</v>
      </c>
      <c r="I21" s="9">
        <v>10.8</v>
      </c>
      <c r="J21" s="14">
        <v>3.2</v>
      </c>
      <c r="K21" s="14">
        <f t="shared" si="6"/>
        <v>65.44</v>
      </c>
      <c r="L21" s="9">
        <v>185</v>
      </c>
      <c r="M21" s="14">
        <v>0.4</v>
      </c>
      <c r="N21" s="14">
        <f t="shared" si="2"/>
        <v>74</v>
      </c>
      <c r="O21" s="14">
        <v>11.5</v>
      </c>
      <c r="P21" s="14">
        <v>6.5</v>
      </c>
      <c r="Q21" s="9">
        <f t="shared" si="3"/>
        <v>74.75</v>
      </c>
      <c r="R21" s="14">
        <v>6.9</v>
      </c>
      <c r="S21" s="15">
        <v>11</v>
      </c>
      <c r="T21" s="14">
        <f t="shared" si="4"/>
        <v>75.9</v>
      </c>
      <c r="U21" s="9"/>
      <c r="V21" s="9"/>
      <c r="W21" s="9"/>
      <c r="X21" s="14">
        <f t="shared" si="5"/>
        <v>72.52250000000001</v>
      </c>
    </row>
    <row r="22" spans="1:24" ht="23.25" customHeight="1">
      <c r="A22" s="13" t="s">
        <v>86</v>
      </c>
      <c r="B22" s="13" t="s">
        <v>50</v>
      </c>
      <c r="C22" s="13" t="s">
        <v>29</v>
      </c>
      <c r="D22" s="9">
        <f t="shared" si="0"/>
        <v>8</v>
      </c>
      <c r="E22" s="13" t="s">
        <v>87</v>
      </c>
      <c r="F22" s="13" t="s">
        <v>88</v>
      </c>
      <c r="G22" s="13" t="s">
        <v>89</v>
      </c>
      <c r="H22" s="13">
        <v>111</v>
      </c>
      <c r="I22" s="9">
        <v>10.14</v>
      </c>
      <c r="J22" s="14">
        <v>3.2</v>
      </c>
      <c r="K22" s="14">
        <f t="shared" si="6"/>
        <v>67.55199999999999</v>
      </c>
      <c r="L22" s="9">
        <v>195</v>
      </c>
      <c r="M22" s="14">
        <v>0.4</v>
      </c>
      <c r="N22" s="14">
        <f t="shared" si="2"/>
        <v>78</v>
      </c>
      <c r="O22" s="14">
        <v>13.9</v>
      </c>
      <c r="P22" s="14">
        <v>6.5</v>
      </c>
      <c r="Q22" s="9">
        <f t="shared" si="3"/>
        <v>90.35000000000001</v>
      </c>
      <c r="R22" s="14">
        <v>6.6</v>
      </c>
      <c r="S22" s="15">
        <v>11</v>
      </c>
      <c r="T22" s="14">
        <f t="shared" si="4"/>
        <v>72.6</v>
      </c>
      <c r="U22" s="9"/>
      <c r="V22" s="9"/>
      <c r="W22" s="9"/>
      <c r="X22" s="14">
        <f t="shared" si="5"/>
        <v>77.12549999999999</v>
      </c>
    </row>
    <row r="23" spans="1:24" ht="23.25" customHeight="1">
      <c r="A23" s="13" t="s">
        <v>90</v>
      </c>
      <c r="B23" s="13" t="s">
        <v>50</v>
      </c>
      <c r="C23" s="13" t="s">
        <v>29</v>
      </c>
      <c r="D23" s="9">
        <f t="shared" si="0"/>
        <v>15</v>
      </c>
      <c r="E23" s="13" t="s">
        <v>91</v>
      </c>
      <c r="F23" s="13" t="s">
        <v>92</v>
      </c>
      <c r="G23" s="13" t="s">
        <v>93</v>
      </c>
      <c r="H23" s="13">
        <v>111</v>
      </c>
      <c r="I23" s="9">
        <v>10.22</v>
      </c>
      <c r="J23" s="14">
        <v>3.3</v>
      </c>
      <c r="K23" s="14">
        <f t="shared" si="6"/>
        <v>66.274</v>
      </c>
      <c r="L23" s="9">
        <v>192</v>
      </c>
      <c r="M23" s="14">
        <v>0.38</v>
      </c>
      <c r="N23" s="14">
        <f t="shared" si="2"/>
        <v>72.96000000000001</v>
      </c>
      <c r="O23" s="14">
        <v>12.8</v>
      </c>
      <c r="P23" s="14">
        <v>6</v>
      </c>
      <c r="Q23" s="9">
        <f t="shared" si="3"/>
        <v>76.80000000000001</v>
      </c>
      <c r="R23" s="14">
        <v>6.4</v>
      </c>
      <c r="S23" s="15">
        <v>10.5</v>
      </c>
      <c r="T23" s="14">
        <f t="shared" si="4"/>
        <v>67.2</v>
      </c>
      <c r="U23" s="9"/>
      <c r="V23" s="9"/>
      <c r="W23" s="9"/>
      <c r="X23" s="14">
        <f t="shared" si="5"/>
        <v>70.80850000000001</v>
      </c>
    </row>
    <row r="24" spans="1:24" ht="23.25" customHeight="1">
      <c r="A24" s="13" t="s">
        <v>94</v>
      </c>
      <c r="B24" s="13" t="s">
        <v>50</v>
      </c>
      <c r="C24" s="13" t="s">
        <v>29</v>
      </c>
      <c r="D24" s="9">
        <f t="shared" si="0"/>
        <v>10</v>
      </c>
      <c r="E24" s="13" t="s">
        <v>95</v>
      </c>
      <c r="F24" s="13" t="s">
        <v>96</v>
      </c>
      <c r="G24" s="13" t="s">
        <v>97</v>
      </c>
      <c r="H24" s="13">
        <v>111</v>
      </c>
      <c r="I24" s="9">
        <v>10.43</v>
      </c>
      <c r="J24" s="14">
        <v>3.2</v>
      </c>
      <c r="K24" s="14">
        <f t="shared" si="6"/>
        <v>66.624</v>
      </c>
      <c r="L24" s="9">
        <v>208</v>
      </c>
      <c r="M24" s="14">
        <v>0.4</v>
      </c>
      <c r="N24" s="14">
        <f t="shared" si="2"/>
        <v>83.2</v>
      </c>
      <c r="O24" s="14">
        <v>12.1</v>
      </c>
      <c r="P24" s="14">
        <v>6.5</v>
      </c>
      <c r="Q24" s="9">
        <f t="shared" si="3"/>
        <v>78.64999999999999</v>
      </c>
      <c r="R24" s="14">
        <v>6.1</v>
      </c>
      <c r="S24" s="15">
        <v>11</v>
      </c>
      <c r="T24" s="14">
        <f t="shared" si="4"/>
        <v>67.1</v>
      </c>
      <c r="U24" s="9"/>
      <c r="V24" s="9"/>
      <c r="W24" s="9"/>
      <c r="X24" s="14">
        <f t="shared" si="5"/>
        <v>73.89349999999999</v>
      </c>
    </row>
    <row r="25" spans="1:24" ht="23.25" customHeight="1">
      <c r="A25" s="13" t="s">
        <v>98</v>
      </c>
      <c r="B25" s="13" t="s">
        <v>50</v>
      </c>
      <c r="C25" s="13" t="s">
        <v>29</v>
      </c>
      <c r="D25" s="9">
        <f t="shared" si="0"/>
        <v>19</v>
      </c>
      <c r="E25" s="13" t="s">
        <v>99</v>
      </c>
      <c r="F25" s="13" t="s">
        <v>100</v>
      </c>
      <c r="G25" s="13" t="s">
        <v>101</v>
      </c>
      <c r="H25" s="13">
        <v>111</v>
      </c>
      <c r="I25" s="9"/>
      <c r="J25" s="14"/>
      <c r="K25" s="14"/>
      <c r="L25" s="9"/>
      <c r="M25" s="14"/>
      <c r="N25" s="14">
        <f t="shared" si="2"/>
        <v>0</v>
      </c>
      <c r="O25" s="14"/>
      <c r="P25" s="14"/>
      <c r="Q25" s="9">
        <f t="shared" si="3"/>
        <v>0</v>
      </c>
      <c r="R25" s="14"/>
      <c r="S25" s="15"/>
      <c r="T25" s="14">
        <f t="shared" si="4"/>
        <v>0</v>
      </c>
      <c r="U25" s="9"/>
      <c r="V25" s="9"/>
      <c r="W25" s="9"/>
      <c r="X25" s="14">
        <f t="shared" si="5"/>
        <v>0</v>
      </c>
    </row>
    <row r="26" spans="1:20" ht="13.5" customHeight="1">
      <c r="A26" s="4"/>
      <c r="B26" s="4"/>
      <c r="C26" s="4"/>
      <c r="E26" s="4" t="s">
        <v>102</v>
      </c>
      <c r="F26" s="4"/>
      <c r="K26" s="16">
        <f>AVERAGE(K5:K25)</f>
        <v>67.34811111111111</v>
      </c>
      <c r="N26" s="16">
        <f>AVERAGE(N5:N25)</f>
        <v>66.52095238095238</v>
      </c>
      <c r="Q26" s="16">
        <f>AVERAGE(Q5:Q25)</f>
        <v>69.68809523809524</v>
      </c>
      <c r="T26" s="16">
        <f>AVERAGE(T5:T25)</f>
        <v>62.95714285714286</v>
      </c>
    </row>
    <row r="27" spans="1:3" ht="12.75">
      <c r="A27" s="4"/>
      <c r="B27" s="4"/>
      <c r="C27" s="4"/>
    </row>
    <row r="45" spans="15:23" ht="12.75">
      <c r="O45" s="5" t="s">
        <v>103</v>
      </c>
      <c r="W45" s="5" t="s">
        <v>103</v>
      </c>
    </row>
  </sheetData>
  <mergeCells count="4">
    <mergeCell ref="I3:K3"/>
    <mergeCell ref="L3:N3"/>
    <mergeCell ref="O3:Q3"/>
    <mergeCell ref="R3:T3"/>
  </mergeCells>
  <printOptions gridLines="1"/>
  <pageMargins left="0.1" right="0.13" top="0.21" bottom="0.16" header="0.26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ZŠ Komenského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2008-09-24T15:30:12Z</dcterms:created>
  <dcterms:modified xsi:type="dcterms:W3CDTF">2008-09-24T15:30:37Z</dcterms:modified>
  <cp:category/>
  <cp:version/>
  <cp:contentType/>
  <cp:contentStatus/>
</cp:coreProperties>
</file>