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List1" sheetId="1" r:id="rId1"/>
    <sheet name="List2" sheetId="2" r:id="rId2"/>
    <sheet name="List5" sheetId="3" r:id="rId3"/>
    <sheet name="List4" sheetId="4" r:id="rId4"/>
    <sheet name="List8" sheetId="5" r:id="rId5"/>
    <sheet name="List7" sheetId="6" r:id="rId6"/>
    <sheet name="List6" sheetId="7" r:id="rId7"/>
    <sheet name="60 m" sheetId="8" r:id="rId8"/>
    <sheet name="Míček" sheetId="9" r:id="rId9"/>
    <sheet name="Výška" sheetId="10" r:id="rId10"/>
    <sheet name="Dálka" sheetId="11" r:id="rId11"/>
    <sheet name="Koule" sheetId="12" r:id="rId12"/>
    <sheet name="List3" sheetId="13" r:id="rId13"/>
  </sheets>
  <definedNames/>
  <calcPr fullCalcOnLoad="1"/>
</workbook>
</file>

<file path=xl/sharedStrings.xml><?xml version="1.0" encoding="utf-8"?>
<sst xmlns="http://schemas.openxmlformats.org/spreadsheetml/2006/main" count="861" uniqueCount="122">
  <si>
    <t>JMÉNO</t>
  </si>
  <si>
    <t>ŠKOLA</t>
  </si>
  <si>
    <t>koule</t>
  </si>
  <si>
    <t>body</t>
  </si>
  <si>
    <t>míček</t>
  </si>
  <si>
    <t>60m</t>
  </si>
  <si>
    <t>výška</t>
  </si>
  <si>
    <t>dálka</t>
  </si>
  <si>
    <t>1000 m</t>
  </si>
  <si>
    <t>celkem</t>
  </si>
  <si>
    <t>:</t>
  </si>
  <si>
    <t>60 m - chlapci</t>
  </si>
  <si>
    <t>míček - chlapci</t>
  </si>
  <si>
    <t>dálka - chlapci</t>
  </si>
  <si>
    <t>60 m chlapci - výsledky</t>
  </si>
  <si>
    <t>dálka  chlapci - výsledky</t>
  </si>
  <si>
    <t>1000 m chlapci</t>
  </si>
  <si>
    <t>Starší žáci -okresní finále 2008 - atletický čtyřboj žactva ZŠ -  o.Semily</t>
  </si>
  <si>
    <t>Pořadatel / OR AŠSK ČR + SVČDM Turnov</t>
  </si>
  <si>
    <t>13. 5. 2008 - Turnov, Měst. Stadion L.Daňka</t>
  </si>
  <si>
    <t>POŘ</t>
  </si>
  <si>
    <t>Petřivý Dominik      93</t>
  </si>
  <si>
    <t>ZŠ Žižkova Turnov</t>
  </si>
  <si>
    <t>Kasan Filip            92</t>
  </si>
  <si>
    <t>Šimůnek Jan         92</t>
  </si>
  <si>
    <t>Vavřich Dominik     93</t>
  </si>
  <si>
    <t>Savjolov  Viktor      92</t>
  </si>
  <si>
    <t>ZŠ Krak.Libštát</t>
  </si>
  <si>
    <t>Fidler Michal         93</t>
  </si>
  <si>
    <t>Sádek Jakub       92</t>
  </si>
  <si>
    <t>Klikar Matěj         94</t>
  </si>
  <si>
    <t>Vejnar Ondřej      94</t>
  </si>
  <si>
    <t>Koldovský Antonín 93</t>
  </si>
  <si>
    <t>Tryzna Tomáš     92</t>
  </si>
  <si>
    <t>ZŠ Vysoké n.Jiz.</t>
  </si>
  <si>
    <t>Vedral Lukáš       92</t>
  </si>
  <si>
    <t>Hykman Marek    92</t>
  </si>
  <si>
    <t xml:space="preserve">Mládek Josef        93     </t>
  </si>
  <si>
    <t>Plíhal Patrik        93</t>
  </si>
  <si>
    <t>ZŠ Horní Branná</t>
  </si>
  <si>
    <t>Honců Miloslav    94</t>
  </si>
  <si>
    <t>Jon Tomáš          93</t>
  </si>
  <si>
    <t>Pičman Martin     93</t>
  </si>
  <si>
    <t>Hartig Ondřej       93</t>
  </si>
  <si>
    <t>Flégl Adam        92</t>
  </si>
  <si>
    <t xml:space="preserve">Brož Ondřej       93   </t>
  </si>
  <si>
    <t>ZŠJilemnice Harracha</t>
  </si>
  <si>
    <t>Plecháč Michal  92</t>
  </si>
  <si>
    <t>Višňák Vladimír  92</t>
  </si>
  <si>
    <t>Hanč Tomáš      92</t>
  </si>
  <si>
    <t>Pšenička Matouš  93</t>
  </si>
  <si>
    <t>ZŠ Jilemnice Komen.</t>
  </si>
  <si>
    <t>.</t>
  </si>
  <si>
    <t>Harcuba Jiří          92</t>
  </si>
  <si>
    <t>Mečíř Josef          92</t>
  </si>
  <si>
    <t>Kubina Matěj        92</t>
  </si>
  <si>
    <t>Holubec Zbyněk   93</t>
  </si>
  <si>
    <t>ZŠ Loukov</t>
  </si>
  <si>
    <t>Pohořalý Ludvík   92</t>
  </si>
  <si>
    <t>Makovička Pavel  92</t>
  </si>
  <si>
    <t>Skrbek Radek     92</t>
  </si>
  <si>
    <t>Kostelecký Aleš  93</t>
  </si>
  <si>
    <t>Regimon Václav  92</t>
  </si>
  <si>
    <t>Michetslager Milan  93</t>
  </si>
  <si>
    <t>ZŠ Poniklá</t>
  </si>
  <si>
    <t>Tomac Filip        93</t>
  </si>
  <si>
    <t>Tomac Vít          93</t>
  </si>
  <si>
    <t>Koucký Vojtěch  92</t>
  </si>
  <si>
    <t>Holiubec Lukáš  92</t>
  </si>
  <si>
    <t>Kupkár Petr       92</t>
  </si>
  <si>
    <t>ZŠ Roztoky u Jil.</t>
  </si>
  <si>
    <t xml:space="preserve">Lukášewk Radim 93    </t>
  </si>
  <si>
    <t>Vavřich Adam     93</t>
  </si>
  <si>
    <t>Mečíř Josef        93</t>
  </si>
  <si>
    <t>Pršala Daniel     93</t>
  </si>
  <si>
    <t>Štěpánnek Jan    92</t>
  </si>
  <si>
    <t>Pacík Martin       92</t>
  </si>
  <si>
    <t>ZŠ Semily Fr.Riegra</t>
  </si>
  <si>
    <t>Kubín Daniel      93</t>
  </si>
  <si>
    <t>Nedvěd Vojtěch   93</t>
  </si>
  <si>
    <t>Bartoš Jakub      92</t>
  </si>
  <si>
    <t>Kocourek Filip    92</t>
  </si>
  <si>
    <t>ZŠ TGM Lomnice n.P.</t>
  </si>
  <si>
    <t>Pivrnec Petr       93</t>
  </si>
  <si>
    <t>Fišar Pavel        94</t>
  </si>
  <si>
    <t>Hrdlička David    92</t>
  </si>
  <si>
    <t>Bláha Hubert     92</t>
  </si>
  <si>
    <t>Schmidt Petr     92</t>
  </si>
  <si>
    <t>ZŠ Turnov Skálova</t>
  </si>
  <si>
    <t>Krištof Tomáš   93</t>
  </si>
  <si>
    <t>Macháček Jakub 92</t>
  </si>
  <si>
    <t>Příhonský Josef 93</t>
  </si>
  <si>
    <t>Žabokrtský Marek 92</t>
  </si>
  <si>
    <t>Trakal Tomáš     93</t>
  </si>
  <si>
    <t>ZŠ Semily I.O.</t>
  </si>
  <si>
    <t>Bažant Martin    93</t>
  </si>
  <si>
    <t>Němec Daniel    92</t>
  </si>
  <si>
    <t>Karásek Andrej  92</t>
  </si>
  <si>
    <t>Picek Michal     93</t>
  </si>
  <si>
    <t>Čech Radovan   92</t>
  </si>
  <si>
    <t>ZŠ Studenec</t>
  </si>
  <si>
    <t>Šmíd Jakub       93</t>
  </si>
  <si>
    <t>Postolka Štěpán 92</t>
  </si>
  <si>
    <t>Klouček Martin   93</t>
  </si>
  <si>
    <t>Ježek Milan       92</t>
  </si>
  <si>
    <t>Míček</t>
  </si>
  <si>
    <t>Výška</t>
  </si>
  <si>
    <t>60 m  H S T</t>
  </si>
  <si>
    <t>nej</t>
  </si>
  <si>
    <t>Dálka H S T</t>
  </si>
  <si>
    <t>Koule  HST</t>
  </si>
  <si>
    <t>Strnádek Zdeněk  94</t>
  </si>
  <si>
    <t>ZŠ Jablonec n./J.</t>
  </si>
  <si>
    <t>Oláh Tomáš         93</t>
  </si>
  <si>
    <t>Soukup Jan          92</t>
  </si>
  <si>
    <t>Polák Jiří              92</t>
  </si>
  <si>
    <t>Řehořek Hynek     93</t>
  </si>
  <si>
    <t>Škopán Michal            93</t>
  </si>
  <si>
    <t>Palounek Josef  93</t>
  </si>
  <si>
    <t>Rossler Daniel 92</t>
  </si>
  <si>
    <t>Močkovský Miloš    93</t>
  </si>
  <si>
    <t>Tomášek Martin     92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</si>
</sst>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7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2" fontId="0" fillId="0" borderId="1" xfId="0" applyNumberFormat="1" applyBorder="1" applyAlignment="1">
      <alignment/>
    </xf>
    <xf numFmtId="1" fontId="0" fillId="4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ill="1" applyBorder="1" applyAlignment="1">
      <alignment horizontal="right"/>
    </xf>
    <xf numFmtId="1" fontId="2" fillId="0" borderId="1" xfId="0" applyNumberFormat="1" applyFont="1" applyFill="1" applyBorder="1" applyAlignment="1">
      <alignment/>
    </xf>
    <xf numFmtId="172" fontId="0" fillId="0" borderId="1" xfId="0" applyNumberFormat="1" applyBorder="1" applyAlignment="1">
      <alignment horizontal="left"/>
    </xf>
    <xf numFmtId="1" fontId="2" fillId="5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172" fontId="0" fillId="0" borderId="1" xfId="0" applyNumberForma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9"/>
  <sheetViews>
    <sheetView tabSelected="1" workbookViewId="0" topLeftCell="A1">
      <pane ySplit="6" topLeftCell="BM7" activePane="bottomLeft" state="frozen"/>
      <selection pane="topLeft" activeCell="A1" sqref="A1"/>
      <selection pane="bottomLeft" activeCell="U37" sqref="U37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9.003906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0" customWidth="1"/>
    <col min="15" max="15" width="1.12109375" style="0" customWidth="1"/>
    <col min="16" max="16" width="6.25390625" style="0" customWidth="1"/>
    <col min="17" max="17" width="5.625" style="0" customWidth="1"/>
    <col min="18" max="18" width="11.00390625" style="0" customWidth="1"/>
  </cols>
  <sheetData>
    <row r="1" ht="23.25">
      <c r="A1" s="21" t="s">
        <v>17</v>
      </c>
    </row>
    <row r="3" ht="15.75">
      <c r="A3" s="20" t="s">
        <v>19</v>
      </c>
    </row>
    <row r="4" spans="2:20" ht="12.75">
      <c r="B4" t="s">
        <v>18</v>
      </c>
      <c r="T4" s="3">
        <f aca="true" t="shared" si="0" ref="T4:T67">PRODUCT(R4,S4)</f>
        <v>0</v>
      </c>
    </row>
    <row r="5" spans="20:23" ht="12.75">
      <c r="T5" s="29"/>
      <c r="U5" s="1"/>
      <c r="V5" s="1"/>
      <c r="W5" s="1"/>
    </row>
    <row r="6" spans="1:23" ht="12.75">
      <c r="A6" s="2" t="s">
        <v>20</v>
      </c>
      <c r="B6" s="22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3</v>
      </c>
      <c r="H6" s="22" t="s">
        <v>5</v>
      </c>
      <c r="I6" s="22" t="s">
        <v>3</v>
      </c>
      <c r="J6" s="22" t="s">
        <v>6</v>
      </c>
      <c r="K6" s="22" t="s">
        <v>3</v>
      </c>
      <c r="L6" s="22" t="s">
        <v>7</v>
      </c>
      <c r="M6" s="22" t="s">
        <v>3</v>
      </c>
      <c r="N6" s="30" t="s">
        <v>8</v>
      </c>
      <c r="O6" s="31"/>
      <c r="P6" s="32"/>
      <c r="Q6" s="22" t="s">
        <v>3</v>
      </c>
      <c r="R6" s="22" t="s">
        <v>9</v>
      </c>
      <c r="T6" s="29"/>
      <c r="U6" s="3"/>
      <c r="V6" s="3"/>
      <c r="W6" s="3"/>
    </row>
    <row r="7" spans="1:23" ht="12.75">
      <c r="A7" s="18"/>
      <c r="B7" s="4" t="s">
        <v>21</v>
      </c>
      <c r="C7" s="4" t="s">
        <v>22</v>
      </c>
      <c r="D7" s="5">
        <v>9.92</v>
      </c>
      <c r="E7" s="6">
        <f>IF(D7&lt;1.5,,IF(D7&lt;1.5,,SUM(51.39*(POWER((D7-1.5),1.05)))))</f>
        <v>481.34483246935434</v>
      </c>
      <c r="F7" s="5">
        <v>0</v>
      </c>
      <c r="G7" s="6">
        <f>IF(F7&lt;10,,IF(F7&lt;10,,SUM(5.33*(POWER((F7-10),1.1)))))</f>
        <v>0</v>
      </c>
      <c r="H7" s="5">
        <v>7.9</v>
      </c>
      <c r="I7" s="6">
        <f>IF(H7&lt;0.1,,IF(H7&gt;11.5,,SUM(58.015*(POWER((11.5-H7),1.81)))))</f>
        <v>589.4511549386382</v>
      </c>
      <c r="J7" s="7"/>
      <c r="K7" s="6">
        <f>IF(J7&lt;75,,IF(J7&lt;75,,SUM(0.8465*(POWER((J7-75),1.42)))))</f>
        <v>0</v>
      </c>
      <c r="L7" s="8">
        <v>497</v>
      </c>
      <c r="M7" s="6">
        <f>IF(L7&lt;220,,IF(L7&lt;220,,SUM(0.14354*(POWER((L7-220),1.4)))))</f>
        <v>377.08965531512524</v>
      </c>
      <c r="N7" s="9">
        <v>0</v>
      </c>
      <c r="O7" s="10" t="s">
        <v>10</v>
      </c>
      <c r="P7" s="11"/>
      <c r="Q7" s="6">
        <f>IF((N7*60+P7)&lt;0.1,,IF((N7*60+P7)&gt;305.5,,SUM(0.08713*(POWER((305.5-(N7*60+P7)),1.85)))))</f>
        <v>0</v>
      </c>
      <c r="R7" s="12">
        <f>SUM(E7,G7,I7,K7,M7,Q7)</f>
        <v>1447.8856427231176</v>
      </c>
      <c r="T7" s="29">
        <f t="shared" si="0"/>
        <v>1447.8856427231176</v>
      </c>
      <c r="U7" s="1"/>
      <c r="V7" s="1"/>
      <c r="W7" s="1"/>
    </row>
    <row r="8" spans="1:23" ht="12.75">
      <c r="A8" s="18"/>
      <c r="B8" s="4" t="s">
        <v>117</v>
      </c>
      <c r="C8" s="4" t="s">
        <v>22</v>
      </c>
      <c r="D8" s="5">
        <v>1</v>
      </c>
      <c r="E8" s="6">
        <f>IF(D8&lt;1.5,,IF(D8&lt;1.5,,SUM(51.39*(POWER((D8-1.5),1.05)))))</f>
        <v>0</v>
      </c>
      <c r="F8" s="5">
        <v>47</v>
      </c>
      <c r="G8" s="6">
        <f>IF(F8&lt;10,,IF(F8&lt;10,,SUM(5.33*(POWER((F8-10),1.1)))))</f>
        <v>282.97567562283774</v>
      </c>
      <c r="H8" s="5">
        <v>9</v>
      </c>
      <c r="I8" s="6">
        <f>IF(H8&lt;0.1,,IF(H8&gt;11.5,,SUM(58.015*(POWER((11.5-H8),1.81)))))</f>
        <v>304.6573865716712</v>
      </c>
      <c r="J8" s="7"/>
      <c r="K8" s="6">
        <f>IF(J8&lt;75,,IF(J8&lt;75,,SUM(0.8465*(POWER((J8-75),1.42)))))</f>
        <v>0</v>
      </c>
      <c r="L8" s="8">
        <v>364</v>
      </c>
      <c r="M8" s="6">
        <f>IF(L8&lt;220,,IF(L8&lt;220,,SUM(0.14354*(POWER((L8-220),1.4)))))</f>
        <v>150.8969392738861</v>
      </c>
      <c r="N8" s="9"/>
      <c r="O8" s="10" t="s">
        <v>10</v>
      </c>
      <c r="P8" s="11"/>
      <c r="Q8" s="6">
        <f>IF((N8*60+P8)&lt;0.1,,IF((N8*60+P8)&gt;305.5,,SUM(0.08713*(POWER((305.5-(N8*60+P8)),1.85)))))</f>
        <v>0</v>
      </c>
      <c r="R8" s="12">
        <f>SUM(E8,G8,I8,K8,M8,Q8)</f>
        <v>738.5300014683951</v>
      </c>
      <c r="T8" s="29">
        <f t="shared" si="0"/>
        <v>738.5300014683951</v>
      </c>
      <c r="U8" s="1"/>
      <c r="V8" s="1"/>
      <c r="W8" s="1"/>
    </row>
    <row r="9" spans="1:23" ht="12.75">
      <c r="A9" s="23"/>
      <c r="B9" s="4" t="s">
        <v>24</v>
      </c>
      <c r="C9" s="4" t="s">
        <v>22</v>
      </c>
      <c r="D9" s="5">
        <v>1</v>
      </c>
      <c r="E9" s="6">
        <f>IF(D9&lt;1.5,,IF(D9&lt;1.5,,SUM(51.39*(POWER((D9-1.5),1.05)))))</f>
        <v>0</v>
      </c>
      <c r="F9" s="5">
        <v>0</v>
      </c>
      <c r="G9" s="6">
        <f>IF(F9&lt;10,,IF(F9&lt;10,,SUM(5.33*(POWER((F9-10),1.1)))))</f>
        <v>0</v>
      </c>
      <c r="H9" s="5">
        <v>8</v>
      </c>
      <c r="I9" s="6">
        <f>IF(H9&lt;0.1,,IF(H9&gt;11.5,,SUM(58.015*(POWER((11.5-H9),1.81)))))</f>
        <v>560.1488605280047</v>
      </c>
      <c r="J9" s="7"/>
      <c r="K9" s="6">
        <f>IF(J9&lt;75,,IF(J9&lt;75,,SUM(0.8465*(POWER((J9-75),1.42)))))</f>
        <v>0</v>
      </c>
      <c r="L9" s="8">
        <v>0</v>
      </c>
      <c r="M9" s="6">
        <f>IF(L9&lt;220,,IF(L9&lt;220,,SUM(0.14354*(POWER((L9-220),1.4)))))</f>
        <v>0</v>
      </c>
      <c r="N9" s="9">
        <v>0</v>
      </c>
      <c r="O9" s="10" t="s">
        <v>10</v>
      </c>
      <c r="P9" s="11"/>
      <c r="Q9" s="6">
        <f>IF((N9*60+P9)&lt;0.1,,IF((N9*60+P9)&gt;305.5,,SUM(0.08713*(POWER((305.5-(N9*60+P9)),1.85)))))</f>
        <v>0</v>
      </c>
      <c r="R9" s="12">
        <f>SUM(E9,G9,I9,K9,M9,Q9)</f>
        <v>560.1488605280047</v>
      </c>
      <c r="S9">
        <v>0</v>
      </c>
      <c r="T9" s="29">
        <f t="shared" si="0"/>
        <v>0</v>
      </c>
      <c r="U9" s="1"/>
      <c r="V9" s="1"/>
      <c r="W9" s="1"/>
    </row>
    <row r="10" spans="1:23" ht="12.75">
      <c r="A10" s="18"/>
      <c r="B10" s="4" t="s">
        <v>25</v>
      </c>
      <c r="C10" s="4" t="s">
        <v>22</v>
      </c>
      <c r="D10" s="5">
        <v>0</v>
      </c>
      <c r="E10" s="6">
        <f>IF(D10&lt;1.5,,IF(D10&lt;1.5,,SUM(51.39*(POWER((D10-1.5),1.05)))))</f>
        <v>0</v>
      </c>
      <c r="F10" s="5">
        <v>56</v>
      </c>
      <c r="G10" s="6">
        <f>IF(F10&lt;10,,IF(F10&lt;10,,SUM(5.33*(POWER((F10-10),1.1)))))</f>
        <v>359.5512673323001</v>
      </c>
      <c r="H10" s="5">
        <v>8.1</v>
      </c>
      <c r="I10" s="6">
        <f>IF(H10&lt;0.1,,IF(H10&gt;11.5,,SUM(58.015*(POWER((11.5-H10),1.81)))))</f>
        <v>531.5169717322173</v>
      </c>
      <c r="J10" s="7"/>
      <c r="K10" s="6">
        <f>IF(J10&lt;75,,IF(J10&lt;75,,SUM(0.8465*(POWER((J10-75),1.42)))))</f>
        <v>0</v>
      </c>
      <c r="L10" s="8">
        <v>0</v>
      </c>
      <c r="M10" s="6">
        <f>IF(L10&lt;220,,IF(L10&lt;220,,SUM(0.14354*(POWER((L10-220),1.4)))))</f>
        <v>0</v>
      </c>
      <c r="N10" s="9">
        <v>0</v>
      </c>
      <c r="O10" s="10" t="s">
        <v>10</v>
      </c>
      <c r="P10" s="11"/>
      <c r="Q10" s="6">
        <f>IF((N10*60+P10)&lt;0.1,,IF((N10*60+P10)&gt;305.5,,SUM(0.08713*(POWER((305.5-(N10*60+P10)),1.85)))))</f>
        <v>0</v>
      </c>
      <c r="R10" s="12">
        <f>SUM(E10,G10,I10,K10,M10,Q10)</f>
        <v>891.0682390645173</v>
      </c>
      <c r="T10" s="29">
        <f t="shared" si="0"/>
        <v>891.0682390645173</v>
      </c>
      <c r="U10" s="1"/>
      <c r="V10" s="1"/>
      <c r="W10" s="1"/>
    </row>
    <row r="11" spans="1:23" ht="12.75">
      <c r="A11" s="18"/>
      <c r="B11" s="4" t="s">
        <v>26</v>
      </c>
      <c r="C11" s="4" t="s">
        <v>22</v>
      </c>
      <c r="D11" s="5">
        <v>0</v>
      </c>
      <c r="E11" s="6">
        <f>IF(D11&lt;1.5,,IF(D11&lt;1.5,,SUM(51.39*(POWER((D11-1.5),1.05)))))</f>
        <v>0</v>
      </c>
      <c r="F11" s="5">
        <v>61</v>
      </c>
      <c r="G11" s="6">
        <f>IF(F11&lt;10,,IF(F11&lt;10,,SUM(5.33*(POWER((F11-10),1.1)))))</f>
        <v>402.76748460981344</v>
      </c>
      <c r="H11" s="5">
        <v>7.5</v>
      </c>
      <c r="I11" s="6">
        <f>IF(H11&lt;0.1,,IF(H11&gt;11.5,,SUM(58.015*(POWER((11.5-H11),1.81)))))</f>
        <v>713.2945091393923</v>
      </c>
      <c r="J11" s="7"/>
      <c r="K11" s="6">
        <f>IF(J11&lt;75,,IF(J11&lt;75,,SUM(0.8465*(POWER((J11-75),1.42)))))</f>
        <v>0</v>
      </c>
      <c r="L11" s="8">
        <v>519</v>
      </c>
      <c r="M11" s="6">
        <f>IF(L11&lt;220,,IF(L11&lt;220,,SUM(0.14354*(POWER((L11-220),1.4)))))</f>
        <v>419.67452306408893</v>
      </c>
      <c r="N11" s="9">
        <v>0</v>
      </c>
      <c r="O11" s="10" t="s">
        <v>10</v>
      </c>
      <c r="P11" s="11"/>
      <c r="Q11" s="6">
        <f>IF((N11*60+P11)&lt;0.1,,IF((N11*60+P11)&gt;305.5,,SUM(0.08713*(POWER((305.5-(N11*60+P11)),1.85)))))</f>
        <v>0</v>
      </c>
      <c r="R11" s="12">
        <f>SUM(E11,G11,I11,K11,M11,Q11)</f>
        <v>1535.7365168132947</v>
      </c>
      <c r="T11" s="29">
        <f t="shared" si="0"/>
        <v>1535.7365168132947</v>
      </c>
      <c r="U11" s="1"/>
      <c r="V11" s="1"/>
      <c r="W11" s="1"/>
    </row>
    <row r="12" spans="1:23" ht="12.75">
      <c r="A12" s="18"/>
      <c r="B12" s="4"/>
      <c r="C12" s="4"/>
      <c r="D12" s="5"/>
      <c r="E12" s="6"/>
      <c r="F12" s="5"/>
      <c r="G12" s="6"/>
      <c r="H12" s="5"/>
      <c r="I12" s="6"/>
      <c r="J12" s="7"/>
      <c r="K12" s="6"/>
      <c r="L12" s="8"/>
      <c r="M12" s="6"/>
      <c r="N12" s="9"/>
      <c r="O12" s="10"/>
      <c r="P12" s="11"/>
      <c r="Q12" s="6"/>
      <c r="R12" s="12">
        <f>SUM(T7:T11)</f>
        <v>4613.2204000693255</v>
      </c>
      <c r="T12" s="29"/>
      <c r="U12" s="1"/>
      <c r="V12" s="1"/>
      <c r="W12" s="1"/>
    </row>
    <row r="13" spans="1:23" ht="12.75">
      <c r="A13" s="19"/>
      <c r="B13" s="15"/>
      <c r="C13" s="15"/>
      <c r="D13" s="16"/>
      <c r="E13" s="7"/>
      <c r="F13" s="16"/>
      <c r="G13" s="7"/>
      <c r="H13" s="16"/>
      <c r="I13" s="7"/>
      <c r="J13" s="7"/>
      <c r="K13" s="7"/>
      <c r="L13" s="15"/>
      <c r="M13" s="7"/>
      <c r="N13" s="9"/>
      <c r="O13" s="10"/>
      <c r="P13" s="17"/>
      <c r="Q13" s="7"/>
      <c r="R13" s="10"/>
      <c r="T13" s="29"/>
      <c r="U13" s="1"/>
      <c r="V13" s="1"/>
      <c r="W13" s="1"/>
    </row>
    <row r="14" spans="1:20" ht="12.75">
      <c r="A14" s="18"/>
      <c r="B14" s="4" t="s">
        <v>28</v>
      </c>
      <c r="C14" s="4" t="s">
        <v>27</v>
      </c>
      <c r="D14" s="5">
        <v>0</v>
      </c>
      <c r="E14" s="6">
        <f>IF(D14&lt;1.5,,IF(D14&lt;1.5,,SUM(51.39*(POWER((D14-1.5),1.05)))))</f>
        <v>0</v>
      </c>
      <c r="F14" s="5">
        <v>43</v>
      </c>
      <c r="G14" s="6">
        <f>IF(F14&lt;10,,IF(F14&lt;10,,SUM(5.33*(POWER((F14-10),1.1)))))</f>
        <v>249.51263514945055</v>
      </c>
      <c r="H14" s="5">
        <v>8.2</v>
      </c>
      <c r="I14" s="6">
        <f>IF(H14&lt;0.1,,IF(H14&gt;11.5,,SUM(58.015*(POWER((11.5-H14),1.81)))))</f>
        <v>503.5591917045455</v>
      </c>
      <c r="J14" s="7">
        <v>162</v>
      </c>
      <c r="K14" s="6">
        <f>IF(J14&lt;75,,IF(J14&lt;75,,SUM(0.8465*(POWER((J14-75),1.42)))))</f>
        <v>480.55632879447955</v>
      </c>
      <c r="L14" s="8">
        <v>0</v>
      </c>
      <c r="M14" s="6">
        <f>IF(L14&lt;220,,IF(L14&lt;220,,SUM(0.14354*(POWER((L14-220),1.4)))))</f>
        <v>0</v>
      </c>
      <c r="N14" s="9">
        <v>3</v>
      </c>
      <c r="O14" s="10" t="s">
        <v>10</v>
      </c>
      <c r="P14" s="11">
        <v>23.9</v>
      </c>
      <c r="Q14" s="6">
        <f>IF((N14*60+P14)&lt;0.1,,IF((N14*60+P14)&gt;305.5,,SUM(0.08713*(POWER((305.5-(N14*60+P14)),1.85)))))</f>
        <v>449.6981218325483</v>
      </c>
      <c r="R14" s="12">
        <f>SUM(E14,G14,I14,K14,M14,Q14)</f>
        <v>1683.3262774810237</v>
      </c>
      <c r="T14" s="29">
        <f t="shared" si="0"/>
        <v>1683.3262774810237</v>
      </c>
    </row>
    <row r="15" spans="1:20" ht="12.75">
      <c r="A15" s="18"/>
      <c r="B15" s="4" t="s">
        <v>29</v>
      </c>
      <c r="C15" s="4" t="s">
        <v>27</v>
      </c>
      <c r="D15" s="5">
        <v>0</v>
      </c>
      <c r="E15" s="6">
        <f>IF(D15&lt;1.5,,IF(D15&lt;1.5,,SUM(51.39*(POWER((D15-1.5),1.05)))))</f>
        <v>0</v>
      </c>
      <c r="F15" s="5">
        <v>48</v>
      </c>
      <c r="G15" s="6">
        <f>IF(F15&lt;10,,IF(F15&lt;10,,SUM(5.33*(POWER((F15-10),1.1)))))</f>
        <v>291.39974360182003</v>
      </c>
      <c r="H15" s="5">
        <v>8.1</v>
      </c>
      <c r="I15" s="6">
        <f>IF(H15&lt;0.1,,IF(H15&gt;11.5,,SUM(58.015*(POWER((11.5-H15),1.81)))))</f>
        <v>531.5169717322173</v>
      </c>
      <c r="J15" s="7"/>
      <c r="K15" s="6">
        <f>IF(J15&lt;75,,IF(J15&lt;75,,SUM(0.8465*(POWER((J15-75),1.42)))))</f>
        <v>0</v>
      </c>
      <c r="L15" s="8">
        <v>489</v>
      </c>
      <c r="M15" s="6">
        <f>IF(L15&lt;220,,IF(L15&lt;220,,SUM(0.14354*(POWER((L15-220),1.4)))))</f>
        <v>361.9312926355779</v>
      </c>
      <c r="N15" s="9">
        <v>3</v>
      </c>
      <c r="O15" s="10" t="s">
        <v>10</v>
      </c>
      <c r="P15" s="11">
        <v>41.2</v>
      </c>
      <c r="Q15" s="6">
        <f>IF((N15*60+P15)&lt;0.1,,IF((N15*60+P15)&gt;305.5,,SUM(0.08713*(POWER((305.5-(N15*60+P15)),1.85)))))</f>
        <v>318.38216167971433</v>
      </c>
      <c r="R15" s="12">
        <f>SUM(E15,G15,I15,K15,M15,Q15)</f>
        <v>1503.2301696493294</v>
      </c>
      <c r="S15">
        <v>0</v>
      </c>
      <c r="T15" s="29">
        <f t="shared" si="0"/>
        <v>0</v>
      </c>
    </row>
    <row r="16" spans="1:20" ht="12.75">
      <c r="A16" s="23"/>
      <c r="B16" s="4" t="s">
        <v>30</v>
      </c>
      <c r="C16" s="4" t="s">
        <v>27</v>
      </c>
      <c r="D16" s="5">
        <v>10.7</v>
      </c>
      <c r="E16" s="6">
        <f>IF(D16&lt;1.5,,IF(D16&lt;1.5,,SUM(51.39*(POWER((D16-1.5),1.05)))))</f>
        <v>528.2698640344588</v>
      </c>
      <c r="F16" s="5"/>
      <c r="G16" s="6">
        <f>IF(F16&lt;10,,IF(F16&lt;10,,SUM(5.33*(POWER((F16-10),1.1)))))</f>
        <v>0</v>
      </c>
      <c r="H16" s="5">
        <v>7.8</v>
      </c>
      <c r="I16" s="6">
        <f>IF(H16&lt;0.1,,IF(H16&gt;11.5,,SUM(58.015*(POWER((11.5-H16),1.81)))))</f>
        <v>619.4202756644345</v>
      </c>
      <c r="J16" s="7"/>
      <c r="K16" s="6">
        <f>IF(J16&lt;75,,IF(J16&lt;75,,SUM(0.8465*(POWER((J16-75),1.42)))))</f>
        <v>0</v>
      </c>
      <c r="L16" s="8">
        <v>492</v>
      </c>
      <c r="M16" s="6">
        <f>IF(L16&lt;220,,IF(L16&lt;220,,SUM(0.14354*(POWER((L16-220),1.4)))))</f>
        <v>367.5948408998386</v>
      </c>
      <c r="N16" s="9">
        <v>3</v>
      </c>
      <c r="O16" s="10" t="s">
        <v>10</v>
      </c>
      <c r="P16" s="11">
        <v>41.6</v>
      </c>
      <c r="Q16" s="6">
        <f>IF((N16*60+P16)&lt;0.1,,IF((N16*60+P16)&gt;305.5,,SUM(0.08713*(POWER((305.5-(N16*60+P16)),1.85)))))</f>
        <v>315.5929853045125</v>
      </c>
      <c r="R16" s="12">
        <f>SUM(E16,G16,I16,K16,M16,Q16)</f>
        <v>1830.8779659032443</v>
      </c>
      <c r="T16" s="29">
        <f t="shared" si="0"/>
        <v>1830.8779659032443</v>
      </c>
    </row>
    <row r="17" spans="1:20" ht="12.75">
      <c r="A17" s="18"/>
      <c r="B17" s="4" t="s">
        <v>31</v>
      </c>
      <c r="C17" s="4" t="s">
        <v>27</v>
      </c>
      <c r="D17" s="5">
        <v>10.53</v>
      </c>
      <c r="E17" s="6">
        <f>IF(D17&lt;1.5,,IF(D17&lt;1.5,,SUM(51.39*(POWER((D17-1.5),1.05)))))</f>
        <v>518.0250430796501</v>
      </c>
      <c r="F17" s="5"/>
      <c r="G17" s="6">
        <f>IF(F17&lt;10,,IF(F17&lt;10,,SUM(5.33*(POWER((F17-10),1.1)))))</f>
        <v>0</v>
      </c>
      <c r="H17" s="5">
        <v>7.9</v>
      </c>
      <c r="I17" s="6">
        <f>IF(H17&lt;0.1,,IF(H17&gt;11.5,,SUM(58.015*(POWER((11.5-H17),1.81)))))</f>
        <v>589.4511549386382</v>
      </c>
      <c r="J17" s="7"/>
      <c r="K17" s="6">
        <f>IF(J17&lt;75,,IF(J17&lt;75,,SUM(0.8465*(POWER((J17-75),1.42)))))</f>
        <v>0</v>
      </c>
      <c r="L17" s="8">
        <v>511</v>
      </c>
      <c r="M17" s="6">
        <f>IF(L17&lt;220,,IF(L17&lt;220,,SUM(0.14354*(POWER((L17-220),1.4)))))</f>
        <v>404.0388501437535</v>
      </c>
      <c r="N17" s="9">
        <v>3</v>
      </c>
      <c r="O17" s="10" t="s">
        <v>10</v>
      </c>
      <c r="P17" s="11">
        <v>33.9</v>
      </c>
      <c r="Q17" s="6">
        <f>IF((N17*60+P17)&lt;0.1,,IF((N17*60+P17)&gt;305.5,,SUM(0.08713*(POWER((305.5-(N17*60+P17)),1.85)))))</f>
        <v>371.2567344441242</v>
      </c>
      <c r="R17" s="12">
        <f>SUM(E17,G17,I17,K17,M17,Q17)</f>
        <v>1882.7717826061662</v>
      </c>
      <c r="T17" s="29">
        <f t="shared" si="0"/>
        <v>1882.7717826061662</v>
      </c>
    </row>
    <row r="18" spans="1:20" ht="12.75">
      <c r="A18" s="18"/>
      <c r="B18" s="4" t="s">
        <v>118</v>
      </c>
      <c r="C18" s="4" t="s">
        <v>27</v>
      </c>
      <c r="D18" s="5">
        <v>10.02</v>
      </c>
      <c r="E18" s="6">
        <f>IF(D18&lt;1.5,,IF(D18&lt;1.5,,SUM(51.39*(POWER((D18-1.5),1.05)))))</f>
        <v>487.34912672036666</v>
      </c>
      <c r="F18" s="5"/>
      <c r="G18" s="6">
        <f>IF(F18&lt;10,,IF(F18&lt;10,,SUM(5.33*(POWER((F18-10),1.1)))))</f>
        <v>0</v>
      </c>
      <c r="H18" s="5">
        <v>7.9</v>
      </c>
      <c r="I18" s="6">
        <f>IF(H18&lt;0.1,,IF(H18&gt;11.5,,SUM(58.015*(POWER((11.5-H18),1.81)))))</f>
        <v>589.4511549386382</v>
      </c>
      <c r="J18" s="7">
        <v>145</v>
      </c>
      <c r="K18" s="6">
        <f>IF(J18&lt;75,,IF(J18&lt;75,,SUM(0.8465*(POWER((J18-75),1.42)))))</f>
        <v>352.91179962753216</v>
      </c>
      <c r="L18" s="8"/>
      <c r="M18" s="6">
        <f>IF(L18&lt;220,,IF(L18&lt;220,,SUM(0.14354*(POWER((L18-220),1.4)))))</f>
        <v>0</v>
      </c>
      <c r="N18" s="9">
        <v>3</v>
      </c>
      <c r="O18" s="10" t="s">
        <v>10</v>
      </c>
      <c r="P18" s="11">
        <v>33</v>
      </c>
      <c r="Q18" s="6">
        <f>IF((N18*60+P18)&lt;0.1,,IF((N18*60+P18)&gt;305.5,,SUM(0.08713*(POWER((305.5-(N18*60+P18)),1.85)))))</f>
        <v>378.0331800283299</v>
      </c>
      <c r="R18" s="12">
        <f>SUM(E18,G18,I18,K18,M18,Q18)</f>
        <v>1807.745261314867</v>
      </c>
      <c r="T18" s="29">
        <f t="shared" si="0"/>
        <v>1807.745261314867</v>
      </c>
    </row>
    <row r="19" spans="1:20" ht="12.75">
      <c r="A19" s="18"/>
      <c r="B19" s="4"/>
      <c r="C19" s="4"/>
      <c r="D19" s="5"/>
      <c r="E19" s="6"/>
      <c r="F19" s="5"/>
      <c r="G19" s="6"/>
      <c r="H19" s="5"/>
      <c r="I19" s="6"/>
      <c r="J19" s="7"/>
      <c r="K19" s="6"/>
      <c r="L19" s="8"/>
      <c r="M19" s="6"/>
      <c r="N19" s="9"/>
      <c r="O19" s="10"/>
      <c r="P19" s="11"/>
      <c r="Q19" s="6"/>
      <c r="R19" s="12">
        <f>SUM(T14:T18)</f>
        <v>7204.721287305301</v>
      </c>
      <c r="T19" s="29"/>
    </row>
    <row r="20" spans="1:20" ht="12.75">
      <c r="A20" s="19"/>
      <c r="B20" s="15"/>
      <c r="C20" s="15"/>
      <c r="D20" s="16"/>
      <c r="E20" s="7"/>
      <c r="F20" s="16"/>
      <c r="G20" s="7"/>
      <c r="H20" s="16"/>
      <c r="I20" s="7"/>
      <c r="J20" s="7"/>
      <c r="K20" s="7"/>
      <c r="L20" s="15"/>
      <c r="M20" s="7"/>
      <c r="N20" s="9"/>
      <c r="O20" s="10"/>
      <c r="P20" s="17"/>
      <c r="Q20" s="7"/>
      <c r="R20" s="10"/>
      <c r="T20" s="29"/>
    </row>
    <row r="21" spans="1:20" ht="12.75">
      <c r="A21" s="23"/>
      <c r="B21" s="4" t="s">
        <v>33</v>
      </c>
      <c r="C21" s="4" t="s">
        <v>34</v>
      </c>
      <c r="D21" s="5">
        <v>10.59</v>
      </c>
      <c r="E21" s="6">
        <f>IF(D21&lt;1.5,,IF(D21&lt;1.5,,SUM(51.39*(POWER((D21-1.5),1.05)))))</f>
        <v>521.639770381579</v>
      </c>
      <c r="F21" s="5"/>
      <c r="G21" s="6">
        <f>IF(F21&lt;10,,IF(F21&lt;10,,SUM(5.33*(POWER((F21-10),1.1)))))</f>
        <v>0</v>
      </c>
      <c r="H21" s="5">
        <v>7.9</v>
      </c>
      <c r="I21" s="6">
        <f>IF(H21&lt;0.1,,IF(H21&gt;11.5,,SUM(58.015*(POWER((11.5-H21),1.81)))))</f>
        <v>589.4511549386382</v>
      </c>
      <c r="J21" s="7">
        <v>150</v>
      </c>
      <c r="K21" s="6">
        <f>IF(J21&lt;75,,IF(J21&lt;75,,SUM(0.8465*(POWER((J21-75),1.42)))))</f>
        <v>389.2368564555028</v>
      </c>
      <c r="L21" s="8">
        <v>0</v>
      </c>
      <c r="M21" s="6">
        <f>IF(L21&lt;220,,IF(L21&lt;220,,SUM(0.14354*(POWER((L21-220),1.4)))))</f>
        <v>0</v>
      </c>
      <c r="N21" s="9">
        <v>3</v>
      </c>
      <c r="O21" s="10" t="s">
        <v>10</v>
      </c>
      <c r="P21" s="11">
        <v>8.2</v>
      </c>
      <c r="Q21" s="6">
        <f>IF((N21*60+P21)&lt;0.1,,IF((N21*60+P21)&gt;305.5,,SUM(0.08713*(POWER((305.5-(N21*60+P21)),1.85)))))</f>
        <v>586.636439953967</v>
      </c>
      <c r="R21" s="12">
        <f>SUM(E21,G21,I21,K21,M21,Q21)</f>
        <v>2086.964221729687</v>
      </c>
      <c r="T21" s="29">
        <f t="shared" si="0"/>
        <v>2086.964221729687</v>
      </c>
    </row>
    <row r="22" spans="1:20" ht="12.75">
      <c r="A22" s="18"/>
      <c r="B22" s="4" t="s">
        <v>35</v>
      </c>
      <c r="C22" s="4" t="s">
        <v>34</v>
      </c>
      <c r="D22" s="5">
        <v>1</v>
      </c>
      <c r="E22" s="6">
        <f>IF(D22&lt;1.5,,IF(D22&lt;1.5,,SUM(51.39*(POWER((D22-1.5),1.05)))))</f>
        <v>0</v>
      </c>
      <c r="F22" s="5">
        <v>53</v>
      </c>
      <c r="G22" s="6">
        <f>IF(F22&lt;10,,IF(F22&lt;10,,SUM(5.33*(POWER((F22-10),1.1)))))</f>
        <v>333.84318122905535</v>
      </c>
      <c r="H22" s="5">
        <v>8.2</v>
      </c>
      <c r="I22" s="6">
        <f>IF(H22&lt;0.1,,IF(H22&gt;11.5,,SUM(58.015*(POWER((11.5-H22),1.81)))))</f>
        <v>503.5591917045455</v>
      </c>
      <c r="J22" s="7"/>
      <c r="K22" s="6">
        <f>IF(J22&lt;75,,IF(J22&lt;75,,SUM(0.8465*(POWER((J22-75),1.42)))))</f>
        <v>0</v>
      </c>
      <c r="L22" s="8">
        <v>450</v>
      </c>
      <c r="M22" s="6">
        <f>IF(L22&lt;220,,IF(L22&lt;220,,SUM(0.14354*(POWER((L22-220),1.4)))))</f>
        <v>290.66444606070036</v>
      </c>
      <c r="N22" s="9">
        <v>3</v>
      </c>
      <c r="O22" s="10" t="s">
        <v>10</v>
      </c>
      <c r="P22" s="11">
        <v>58.4</v>
      </c>
      <c r="Q22" s="6">
        <f>IF((N22*60+P22)&lt;0.1,,IF((N22*60+P22)&gt;305.5,,SUM(0.08713*(POWER((305.5-(N22*60+P22)),1.85)))))</f>
        <v>208.73937382848607</v>
      </c>
      <c r="R22" s="12">
        <f>SUM(E22,G22,I22,K22,M22,Q22)</f>
        <v>1336.8061928227874</v>
      </c>
      <c r="S22">
        <v>0</v>
      </c>
      <c r="T22" s="29">
        <f t="shared" si="0"/>
        <v>0</v>
      </c>
    </row>
    <row r="23" spans="1:20" ht="12.75">
      <c r="A23" s="23"/>
      <c r="B23" s="4" t="s">
        <v>36</v>
      </c>
      <c r="C23" s="4" t="s">
        <v>34</v>
      </c>
      <c r="D23" s="5">
        <v>0</v>
      </c>
      <c r="E23" s="6">
        <f>IF(D23&lt;1.5,,IF(D23&lt;1.5,,SUM(51.39*(POWER((D23-1.5),1.05)))))</f>
        <v>0</v>
      </c>
      <c r="F23" s="5">
        <v>47</v>
      </c>
      <c r="G23" s="6">
        <f>IF(F23&lt;10,,IF(F23&lt;10,,SUM(5.33*(POWER((F23-10),1.1)))))</f>
        <v>282.97567562283774</v>
      </c>
      <c r="H23" s="5">
        <v>8.6</v>
      </c>
      <c r="I23" s="6">
        <f>IF(H23&lt;0.1,,IF(H23&gt;11.5,,SUM(58.015*(POWER((11.5-H23),1.81)))))</f>
        <v>398.54803550481176</v>
      </c>
      <c r="J23" s="7">
        <v>145</v>
      </c>
      <c r="K23" s="6">
        <f>IF(J23&lt;75,,IF(J23&lt;75,,SUM(0.8465*(POWER((J23-75),1.42)))))</f>
        <v>352.91179962753216</v>
      </c>
      <c r="L23" s="8">
        <v>0</v>
      </c>
      <c r="M23" s="6">
        <f>IF(L23&lt;220,,IF(L23&lt;220,,SUM(0.14354*(POWER((L23-220),1.4)))))</f>
        <v>0</v>
      </c>
      <c r="N23" s="9">
        <v>3</v>
      </c>
      <c r="O23" s="10" t="s">
        <v>10</v>
      </c>
      <c r="P23" s="11">
        <v>35.7</v>
      </c>
      <c r="Q23" s="6">
        <f>IF((N23*60+P23)&lt;0.1,,IF((N23*60+P23)&gt;305.5,,SUM(0.08713*(POWER((305.5-(N23*60+P23)),1.85)))))</f>
        <v>357.87300240561063</v>
      </c>
      <c r="R23" s="12">
        <f>SUM(E23,G23,I23,K23,M23,Q23)</f>
        <v>1392.3085131607922</v>
      </c>
      <c r="T23" s="29">
        <f t="shared" si="0"/>
        <v>1392.3085131607922</v>
      </c>
    </row>
    <row r="24" spans="1:20" ht="12.75">
      <c r="A24" s="18"/>
      <c r="B24" s="4" t="s">
        <v>37</v>
      </c>
      <c r="C24" s="4" t="s">
        <v>34</v>
      </c>
      <c r="D24" s="5">
        <v>10.17</v>
      </c>
      <c r="E24" s="6">
        <f>IF(D24&lt;1.5,,IF(D24&lt;1.5,,SUM(51.39*(POWER((D24-1.5),1.05)))))</f>
        <v>496.3621648440127</v>
      </c>
      <c r="F24" s="5"/>
      <c r="G24" s="6">
        <f>IF(F24&lt;10,,IF(F24&lt;10,,SUM(5.33*(POWER((F24-10),1.1)))))</f>
        <v>0</v>
      </c>
      <c r="H24" s="5">
        <v>7.7</v>
      </c>
      <c r="I24" s="6">
        <f>IF(H24&lt;0.1,,IF(H24&gt;11.5,,SUM(58.015*(POWER((11.5-H24),1.81)))))</f>
        <v>650.0527598431006</v>
      </c>
      <c r="J24" s="7">
        <v>159</v>
      </c>
      <c r="K24" s="6">
        <f>IF(J24&lt;75,,IF(J24&lt;75,,SUM(0.8465*(POWER((J24-75),1.42)))))</f>
        <v>457.19718595541696</v>
      </c>
      <c r="L24" s="8">
        <v>0</v>
      </c>
      <c r="M24" s="6">
        <f>IF(L24&lt;220,,IF(L24&lt;220,,SUM(0.14354*(POWER((L24-220),1.4)))))</f>
        <v>0</v>
      </c>
      <c r="N24" s="9">
        <v>0</v>
      </c>
      <c r="O24" s="10" t="s">
        <v>10</v>
      </c>
      <c r="P24" s="11"/>
      <c r="Q24" s="6">
        <f>IF((N24*60+P24)&lt;0.1,,IF((N24*60+P24)&gt;305.5,,SUM(0.08713*(POWER((305.5-(N24*60+P24)),1.85)))))</f>
        <v>0</v>
      </c>
      <c r="R24" s="12">
        <f>SUM(E24,G24,I24,K24,M24,Q24)</f>
        <v>1603.6121106425303</v>
      </c>
      <c r="T24" s="29">
        <f t="shared" si="0"/>
        <v>1603.6121106425303</v>
      </c>
    </row>
    <row r="25" spans="1:20" ht="12.75">
      <c r="A25" s="18"/>
      <c r="B25" s="4" t="s">
        <v>38</v>
      </c>
      <c r="C25" s="4" t="s">
        <v>34</v>
      </c>
      <c r="D25" s="5">
        <v>9.98</v>
      </c>
      <c r="E25" s="6">
        <f>IF(D25&lt;1.5,,IF(D25&lt;1.5,,SUM(51.39*(POWER((D25-1.5),1.05)))))</f>
        <v>484.9469838427723</v>
      </c>
      <c r="F25" s="5"/>
      <c r="G25" s="6">
        <f>IF(F25&lt;10,,IF(F25&lt;10,,SUM(5.33*(POWER((F25-10),1.1)))))</f>
        <v>0</v>
      </c>
      <c r="H25" s="5">
        <v>7.8</v>
      </c>
      <c r="I25" s="6">
        <f>IF(H25&lt;0.1,,IF(H25&gt;11.5,,SUM(58.015*(POWER((11.5-H25),1.81)))))</f>
        <v>619.4202756644345</v>
      </c>
      <c r="J25" s="7"/>
      <c r="K25" s="6">
        <f>IF(J25&lt;75,,IF(J25&lt;75,,SUM(0.8465*(POWER((J25-75),1.42)))))</f>
        <v>0</v>
      </c>
      <c r="L25" s="8">
        <v>463</v>
      </c>
      <c r="M25" s="6">
        <f>IF(L25&lt;220,,IF(L25&lt;220,,SUM(0.14354*(POWER((L25-220),1.4)))))</f>
        <v>313.92197999999985</v>
      </c>
      <c r="N25" s="9">
        <v>3</v>
      </c>
      <c r="O25" s="10" t="s">
        <v>10</v>
      </c>
      <c r="P25" s="11">
        <v>19.2</v>
      </c>
      <c r="Q25" s="6">
        <f>IF((N25*60+P25)&lt;0.1,,IF((N25*60+P25)&gt;305.5,,SUM(0.08713*(POWER((305.5-(N25*60+P25)),1.85)))))</f>
        <v>488.93851978259306</v>
      </c>
      <c r="R25" s="12">
        <f>SUM(E25,G25,I25,K25,M25,Q25)</f>
        <v>1907.2277592897995</v>
      </c>
      <c r="T25" s="29">
        <f t="shared" si="0"/>
        <v>1907.2277592897995</v>
      </c>
    </row>
    <row r="26" spans="1:20" ht="12.75">
      <c r="A26" s="18"/>
      <c r="B26" s="4"/>
      <c r="C26" s="4"/>
      <c r="D26" s="5"/>
      <c r="E26" s="6"/>
      <c r="F26" s="5"/>
      <c r="G26" s="6"/>
      <c r="H26" s="5"/>
      <c r="I26" s="6"/>
      <c r="J26" s="7"/>
      <c r="K26" s="6"/>
      <c r="L26" s="8"/>
      <c r="M26" s="6"/>
      <c r="N26" s="9"/>
      <c r="O26" s="10"/>
      <c r="P26" s="11"/>
      <c r="Q26" s="6"/>
      <c r="R26" s="12">
        <f>SUM(T21:T25)</f>
        <v>6990.112604822809</v>
      </c>
      <c r="T26" s="29"/>
    </row>
    <row r="27" spans="1:20" ht="12.75">
      <c r="A27" s="19"/>
      <c r="B27" s="15"/>
      <c r="C27" s="15"/>
      <c r="D27" s="16"/>
      <c r="E27" s="7"/>
      <c r="F27" s="16"/>
      <c r="G27" s="7"/>
      <c r="H27" s="16"/>
      <c r="I27" s="7"/>
      <c r="J27" s="7"/>
      <c r="K27" s="7"/>
      <c r="L27" s="15"/>
      <c r="M27" s="7"/>
      <c r="N27" s="9"/>
      <c r="O27" s="10"/>
      <c r="P27" s="17"/>
      <c r="Q27" s="7"/>
      <c r="R27" s="10"/>
      <c r="T27" s="29"/>
    </row>
    <row r="28" spans="1:20" ht="12.75">
      <c r="A28" s="18"/>
      <c r="B28" s="4" t="s">
        <v>40</v>
      </c>
      <c r="C28" s="4" t="s">
        <v>39</v>
      </c>
      <c r="D28" s="5">
        <v>8.55</v>
      </c>
      <c r="E28" s="6">
        <f>IF(D28&lt;1.5,,IF(D28&lt;1.5,,SUM(51.39*(POWER((D28-1.5),1.05)))))</f>
        <v>399.4635806286857</v>
      </c>
      <c r="F28" s="5"/>
      <c r="G28" s="6">
        <f>IF(F28&lt;10,,IF(F28&lt;10,,SUM(5.33*(POWER((F28-10),1.1)))))</f>
        <v>0</v>
      </c>
      <c r="H28" s="5">
        <v>8.5</v>
      </c>
      <c r="I28" s="6">
        <f>IF(H28&lt;0.1,,IF(H28&gt;11.5,,SUM(58.015*(POWER((11.5-H28),1.81)))))</f>
        <v>423.7695699023927</v>
      </c>
      <c r="J28" s="7"/>
      <c r="K28" s="6">
        <f>IF(J28&lt;75,,IF(J28&lt;75,,SUM(0.8465*(POWER((J28-75),1.42)))))</f>
        <v>0</v>
      </c>
      <c r="L28" s="8">
        <v>375</v>
      </c>
      <c r="M28" s="6">
        <f>IF(L28&lt;220,,IF(L28&lt;220,,SUM(0.14354*(POWER((L28-220),1.4)))))</f>
        <v>167.27741915487474</v>
      </c>
      <c r="N28" s="9">
        <v>3</v>
      </c>
      <c r="O28" s="10" t="s">
        <v>10</v>
      </c>
      <c r="P28" s="11">
        <v>5.7</v>
      </c>
      <c r="Q28" s="6">
        <f>IF((N28*60+P28)&lt;0.1,,IF((N28*60+P28)&gt;305.5,,SUM(0.08713*(POWER((305.5-(N28*60+P28)),1.85)))))</f>
        <v>609.9761120163064</v>
      </c>
      <c r="R28" s="12">
        <f>SUM(E28,G28,I28,K28,M28,Q28)</f>
        <v>1600.4866817022594</v>
      </c>
      <c r="T28" s="29">
        <f t="shared" si="0"/>
        <v>1600.4866817022594</v>
      </c>
    </row>
    <row r="29" spans="1:20" ht="12.75">
      <c r="A29" s="18"/>
      <c r="B29" s="4" t="s">
        <v>41</v>
      </c>
      <c r="C29" s="4" t="s">
        <v>39</v>
      </c>
      <c r="D29" s="5">
        <v>0</v>
      </c>
      <c r="E29" s="6">
        <f>IF(D29&lt;1.5,,IF(D29&lt;1.5,,SUM(51.39*(POWER((D29-1.5),1.05)))))</f>
        <v>0</v>
      </c>
      <c r="F29" s="5">
        <v>49</v>
      </c>
      <c r="G29" s="6">
        <f>IF(F29&lt;10,,IF(F29&lt;10,,SUM(5.33*(POWER((F29-10),1.1)))))</f>
        <v>299.84601181338064</v>
      </c>
      <c r="H29" s="5">
        <v>8.3</v>
      </c>
      <c r="I29" s="6">
        <f>IF(H29&lt;0.1,,IF(H29&gt;11.5,,SUM(58.015*(POWER((11.5-H29),1.81)))))</f>
        <v>476.2793555768389</v>
      </c>
      <c r="J29" s="7"/>
      <c r="K29" s="6">
        <f>IF(J29&lt;75,,IF(J29&lt;75,,SUM(0.8465*(POWER((J29-75),1.42)))))</f>
        <v>0</v>
      </c>
      <c r="L29" s="8">
        <v>449</v>
      </c>
      <c r="M29" s="6">
        <f>IF(L29&lt;220,,IF(L29&lt;220,,SUM(0.14354*(POWER((L29-220),1.4)))))</f>
        <v>288.89672404382287</v>
      </c>
      <c r="N29" s="9">
        <v>3</v>
      </c>
      <c r="O29" s="10" t="s">
        <v>10</v>
      </c>
      <c r="P29" s="11">
        <v>31.4</v>
      </c>
      <c r="Q29" s="6">
        <f>IF((N29*60+P29)&lt;0.1,,IF((N29*60+P29)&gt;305.5,,SUM(0.08713*(POWER((305.5-(N29*60+P29)),1.85)))))</f>
        <v>390.2190950080056</v>
      </c>
      <c r="R29" s="12">
        <f>SUM(E29,G29,I29,K29,M29,Q29)</f>
        <v>1455.2411864420478</v>
      </c>
      <c r="T29" s="29">
        <f t="shared" si="0"/>
        <v>1455.2411864420478</v>
      </c>
    </row>
    <row r="30" spans="1:20" ht="12.75">
      <c r="A30" s="23"/>
      <c r="B30" s="4" t="s">
        <v>42</v>
      </c>
      <c r="C30" s="4" t="s">
        <v>39</v>
      </c>
      <c r="D30" s="5">
        <v>0</v>
      </c>
      <c r="E30" s="6">
        <f>IF(D30&lt;1.5,,IF(D30&lt;1.5,,SUM(51.39*(POWER((D30-1.5),1.05)))))</f>
        <v>0</v>
      </c>
      <c r="F30" s="5">
        <v>0</v>
      </c>
      <c r="G30" s="6">
        <f>IF(F30&lt;10,,IF(F30&lt;10,,SUM(5.33*(POWER((F30-10),1.1)))))</f>
        <v>0</v>
      </c>
      <c r="H30" s="5">
        <v>8.6</v>
      </c>
      <c r="I30" s="6">
        <f>IF(H30&lt;0.1,,IF(H30&gt;11.5,,SUM(58.015*(POWER((11.5-H30),1.81)))))</f>
        <v>398.54803550481176</v>
      </c>
      <c r="J30" s="7">
        <v>120</v>
      </c>
      <c r="K30" s="6">
        <f>IF(J30&lt;75,,IF(J30&lt;75,,SUM(0.8465*(POWER((J30-75),1.42)))))</f>
        <v>188.44678475981837</v>
      </c>
      <c r="L30" s="8">
        <v>0</v>
      </c>
      <c r="M30" s="6">
        <f>IF(L30&lt;220,,IF(L30&lt;220,,SUM(0.14354*(POWER((L30-220),1.4)))))</f>
        <v>0</v>
      </c>
      <c r="N30" s="9">
        <v>3</v>
      </c>
      <c r="O30" s="10" t="s">
        <v>10</v>
      </c>
      <c r="P30" s="11">
        <v>58</v>
      </c>
      <c r="Q30" s="6">
        <f>IF((N30*60+P30)&lt;0.1,,IF((N30*60+P30)&gt;305.5,,SUM(0.08713*(POWER((305.5-(N30*60+P30)),1.85)))))</f>
        <v>211.04724815973051</v>
      </c>
      <c r="R30" s="12">
        <f>SUM(E30,G30,I30,K30,M30,Q30)</f>
        <v>798.0420684243607</v>
      </c>
      <c r="T30" s="29">
        <f t="shared" si="0"/>
        <v>798.0420684243607</v>
      </c>
    </row>
    <row r="31" spans="1:20" ht="12.75">
      <c r="A31" s="18"/>
      <c r="B31" s="4" t="s">
        <v>43</v>
      </c>
      <c r="C31" s="4" t="s">
        <v>39</v>
      </c>
      <c r="D31" s="5">
        <v>5.84</v>
      </c>
      <c r="E31" s="6">
        <f>IF(D31&lt;1.5,,IF(D31&lt;1.5,,SUM(51.39*(POWER((D31-1.5),1.05)))))</f>
        <v>240.01745899822217</v>
      </c>
      <c r="F31" s="5"/>
      <c r="G31" s="6">
        <f>IF(F31&lt;10,,IF(F31&lt;10,,SUM(5.33*(POWER((F31-10),1.1)))))</f>
        <v>0</v>
      </c>
      <c r="H31" s="5">
        <v>8.9</v>
      </c>
      <c r="I31" s="6">
        <f>IF(H31&lt;0.1,,IF(H31&gt;11.5,,SUM(58.015*(POWER((11.5-H31),1.81)))))</f>
        <v>327.07101327514374</v>
      </c>
      <c r="J31" s="7">
        <v>120</v>
      </c>
      <c r="K31" s="6">
        <f>IF(J31&lt;75,,IF(J31&lt;75,,SUM(0.8465*(POWER((J31-75),1.42)))))</f>
        <v>188.44678475981837</v>
      </c>
      <c r="L31" s="8">
        <v>0</v>
      </c>
      <c r="M31" s="6">
        <f>IF(L31&lt;220,,IF(L31&lt;220,,SUM(0.14354*(POWER((L31-220),1.4)))))</f>
        <v>0</v>
      </c>
      <c r="N31" s="9">
        <v>3</v>
      </c>
      <c r="O31" s="10" t="s">
        <v>10</v>
      </c>
      <c r="P31" s="11">
        <v>28</v>
      </c>
      <c r="Q31" s="6">
        <f>IF((N31*60+P31)&lt;0.1,,IF((N31*60+P31)&gt;305.5,,SUM(0.08713*(POWER((305.5-(N31*60+P31)),1.85)))))</f>
        <v>416.7026411111757</v>
      </c>
      <c r="R31" s="12">
        <f>SUM(E31,G31,I31,K31,M31,Q31)</f>
        <v>1172.2378981443599</v>
      </c>
      <c r="T31" s="29">
        <f t="shared" si="0"/>
        <v>1172.2378981443599</v>
      </c>
    </row>
    <row r="32" spans="1:20" ht="12.75">
      <c r="A32" s="18"/>
      <c r="B32" s="4"/>
      <c r="C32" s="4"/>
      <c r="D32" s="5"/>
      <c r="E32" s="6">
        <f>IF(D32&lt;1.5,,IF(D32&lt;1.5,,SUM(51.39*(POWER((D32-1.5),1.05)))))</f>
        <v>0</v>
      </c>
      <c r="F32" s="5"/>
      <c r="G32" s="6">
        <f>IF(F32&lt;10,,IF(F32&lt;10,,SUM(5.33*(POWER((F32-10),1.1)))))</f>
        <v>0</v>
      </c>
      <c r="H32" s="5"/>
      <c r="I32" s="6">
        <f>IF(H32&lt;0.1,,IF(H32&gt;11.5,,SUM(58.015*(POWER((11.5-H32),1.81)))))</f>
        <v>0</v>
      </c>
      <c r="J32" s="7"/>
      <c r="K32" s="6">
        <f>IF(J32&lt;75,,IF(J32&lt;75,,SUM(0.8465*(POWER((J32-75),1.42)))))</f>
        <v>0</v>
      </c>
      <c r="L32" s="8"/>
      <c r="M32" s="6">
        <f>IF(L32&lt;220,,IF(L32&lt;220,,SUM(0.14354*(POWER((L32-220),1.4)))))</f>
        <v>0</v>
      </c>
      <c r="N32" s="9"/>
      <c r="O32" s="10" t="s">
        <v>10</v>
      </c>
      <c r="P32" s="11"/>
      <c r="Q32" s="6">
        <f>IF((N32*60+P32)&lt;0.1,,IF((N32*60+P32)&gt;305.5,,SUM(0.08713*(POWER((305.5-(N32*60+P32)),1.85)))))</f>
        <v>0</v>
      </c>
      <c r="R32" s="12">
        <f>SUM(E32,G32,I32,K32,M32,Q32)</f>
        <v>0</v>
      </c>
      <c r="T32" s="29">
        <f t="shared" si="0"/>
        <v>0</v>
      </c>
    </row>
    <row r="33" spans="1:20" ht="12.75">
      <c r="A33" s="18"/>
      <c r="B33" s="4"/>
      <c r="C33" s="4"/>
      <c r="D33" s="5"/>
      <c r="E33" s="6"/>
      <c r="F33" s="5"/>
      <c r="G33" s="6"/>
      <c r="H33" s="5"/>
      <c r="I33" s="6"/>
      <c r="J33" s="7"/>
      <c r="K33" s="6"/>
      <c r="L33" s="8"/>
      <c r="M33" s="6"/>
      <c r="N33" s="9"/>
      <c r="O33" s="10"/>
      <c r="P33" s="11"/>
      <c r="Q33" s="6"/>
      <c r="R33" s="12">
        <f>SUM(T28:T32)</f>
        <v>5026.0078347130275</v>
      </c>
      <c r="T33" s="29"/>
    </row>
    <row r="34" spans="1:20" ht="12.75">
      <c r="A34" s="18"/>
      <c r="B34" s="4"/>
      <c r="C34" s="4"/>
      <c r="D34" s="5"/>
      <c r="E34" s="6"/>
      <c r="F34" s="5"/>
      <c r="G34" s="6"/>
      <c r="H34" s="5"/>
      <c r="I34" s="6"/>
      <c r="J34" s="7"/>
      <c r="K34" s="6"/>
      <c r="L34" s="8"/>
      <c r="M34" s="6"/>
      <c r="N34" s="9"/>
      <c r="O34" s="10"/>
      <c r="P34" s="11"/>
      <c r="Q34" s="6"/>
      <c r="R34" s="12"/>
      <c r="T34" s="29"/>
    </row>
    <row r="35" spans="1:20" ht="12.75">
      <c r="A35" s="19"/>
      <c r="B35" s="15"/>
      <c r="C35" s="15"/>
      <c r="D35" s="16"/>
      <c r="E35" s="7"/>
      <c r="F35" s="16"/>
      <c r="G35" s="7"/>
      <c r="H35" s="16"/>
      <c r="I35" s="7"/>
      <c r="J35" s="7"/>
      <c r="K35" s="7"/>
      <c r="L35" s="15"/>
      <c r="M35" s="7"/>
      <c r="N35" s="9"/>
      <c r="O35" s="10"/>
      <c r="P35" s="17"/>
      <c r="Q35" s="7"/>
      <c r="R35" s="10"/>
      <c r="T35" s="29"/>
    </row>
    <row r="36" spans="1:20" ht="12.75">
      <c r="A36" s="18"/>
      <c r="B36" s="4" t="s">
        <v>44</v>
      </c>
      <c r="C36" s="4" t="s">
        <v>46</v>
      </c>
      <c r="D36" s="5">
        <v>0</v>
      </c>
      <c r="E36" s="6">
        <f>IF(D36&lt;1.5,,IF(D36&lt;1.5,,SUM(51.39*(POWER((D36-1.5),1.05)))))</f>
        <v>0</v>
      </c>
      <c r="F36" s="5">
        <v>71</v>
      </c>
      <c r="G36" s="6">
        <f>IF(F36&lt;10,,IF(F36&lt;10,,SUM(5.33*(POWER((F36-10),1.1)))))</f>
        <v>490.444679508605</v>
      </c>
      <c r="H36" s="5">
        <v>7.8</v>
      </c>
      <c r="I36" s="6">
        <f>IF(H36&lt;0.1,,IF(H36&gt;11.5,,SUM(58.015*(POWER((11.5-H36),1.81)))))</f>
        <v>619.4202756644345</v>
      </c>
      <c r="J36" s="7">
        <v>162</v>
      </c>
      <c r="K36" s="6">
        <f>IF(J36&lt;75,,IF(J36&lt;75,,SUM(0.8465*(POWER((J36-75),1.42)))))</f>
        <v>480.55632879447955</v>
      </c>
      <c r="L36" s="8">
        <v>0</v>
      </c>
      <c r="M36" s="6">
        <f>IF(L36&lt;220,,IF(L36&lt;220,,SUM(0.14354*(POWER((L36-220),1.4)))))</f>
        <v>0</v>
      </c>
      <c r="N36" s="9">
        <v>3</v>
      </c>
      <c r="O36" s="10" t="s">
        <v>10</v>
      </c>
      <c r="P36" s="11">
        <v>30.6</v>
      </c>
      <c r="Q36" s="6">
        <f>IF((N36*60+P36)&lt;0.1,,IF((N36*60+P36)&gt;305.5,,SUM(0.08713*(POWER((305.5-(N36*60+P36)),1.85)))))</f>
        <v>396.378606946437</v>
      </c>
      <c r="R36" s="12">
        <f>SUM(E36,G36,I36,K36,M36,Q36)</f>
        <v>1986.7998909139562</v>
      </c>
      <c r="T36" s="29">
        <f t="shared" si="0"/>
        <v>1986.7998909139562</v>
      </c>
    </row>
    <row r="37" spans="1:20" ht="12.75">
      <c r="A37" s="18"/>
      <c r="B37" s="4" t="s">
        <v>45</v>
      </c>
      <c r="C37" s="4" t="s">
        <v>46</v>
      </c>
      <c r="D37" s="5">
        <v>0</v>
      </c>
      <c r="E37" s="6">
        <f>IF(D37&lt;1.5,,IF(D37&lt;1.5,,SUM(51.39*(POWER((D37-1.5),1.05)))))</f>
        <v>0</v>
      </c>
      <c r="F37" s="5">
        <v>68</v>
      </c>
      <c r="G37" s="6">
        <f>IF(F37&lt;10,,IF(F37&lt;10,,SUM(5.33*(POWER((F37-10),1.1)))))</f>
        <v>463.9786553553442</v>
      </c>
      <c r="H37" s="5">
        <v>7.8</v>
      </c>
      <c r="I37" s="6">
        <f>IF(H37&lt;0.1,,IF(H37&gt;11.5,,SUM(58.015*(POWER((11.5-H37),1.81)))))</f>
        <v>619.4202756644345</v>
      </c>
      <c r="J37" s="7"/>
      <c r="K37" s="6">
        <f>IF(J37&lt;75,,IF(J37&lt;75,,SUM(0.8465*(POWER((J37-75),1.42)))))</f>
        <v>0</v>
      </c>
      <c r="L37" s="8">
        <v>491</v>
      </c>
      <c r="M37" s="6">
        <f>IF(L37&lt;220,,IF(L37&lt;220,,SUM(0.14354*(POWER((L37-220),1.4)))))</f>
        <v>365.7042008551475</v>
      </c>
      <c r="N37" s="9">
        <v>3</v>
      </c>
      <c r="O37" s="10" t="s">
        <v>10</v>
      </c>
      <c r="P37" s="11">
        <v>37.2</v>
      </c>
      <c r="Q37" s="6">
        <f>IF((N37*60+P37)&lt;0.1,,IF((N37*60+P37)&gt;305.5,,SUM(0.08713*(POWER((305.5-(N37*60+P37)),1.85)))))</f>
        <v>346.89258417723295</v>
      </c>
      <c r="R37" s="12">
        <f>SUM(E37,G37,I37,K37,M37,Q37)</f>
        <v>1795.9957160521592</v>
      </c>
      <c r="T37" s="29">
        <f t="shared" si="0"/>
        <v>1795.9957160521592</v>
      </c>
    </row>
    <row r="38" spans="1:20" ht="12.75">
      <c r="A38" s="23"/>
      <c r="B38" s="4" t="s">
        <v>47</v>
      </c>
      <c r="C38" s="4" t="s">
        <v>46</v>
      </c>
      <c r="D38" s="5">
        <v>9.65</v>
      </c>
      <c r="E38" s="6">
        <f>IF(D38&lt;1.5,,IF(D38&lt;1.5,,SUM(51.39*(POWER((D38-1.5),1.05)))))</f>
        <v>465.15115841331914</v>
      </c>
      <c r="F38" s="5"/>
      <c r="G38" s="6">
        <f>IF(F38&lt;10,,IF(F38&lt;10,,SUM(5.33*(POWER((F38-10),1.1)))))</f>
        <v>0</v>
      </c>
      <c r="H38" s="5">
        <v>7.3</v>
      </c>
      <c r="I38" s="6">
        <f>IF(H38&lt;0.1,,IF(H38&gt;11.5,,SUM(58.015*(POWER((11.5-H38),1.81)))))</f>
        <v>779.1507843563319</v>
      </c>
      <c r="J38" s="7"/>
      <c r="K38" s="6">
        <f>IF(J38&lt;75,,IF(J38&lt;75,,SUM(0.8465*(POWER((J38-75),1.42)))))</f>
        <v>0</v>
      </c>
      <c r="L38" s="8">
        <v>492</v>
      </c>
      <c r="M38" s="6">
        <f>IF(L38&lt;220,,IF(L38&lt;220,,SUM(0.14354*(POWER((L38-220),1.4)))))</f>
        <v>367.5948408998386</v>
      </c>
      <c r="N38" s="9">
        <v>3</v>
      </c>
      <c r="O38" s="10" t="s">
        <v>10</v>
      </c>
      <c r="P38" s="11">
        <v>27.8</v>
      </c>
      <c r="Q38" s="6">
        <f>IF((N38*60+P38)&lt;0.1,,IF((N38*60+P38)&gt;305.5,,SUM(0.08713*(POWER((305.5-(N38*60+P38)),1.85)))))</f>
        <v>418.28535266755335</v>
      </c>
      <c r="R38" s="12">
        <f>SUM(E38,G38,I38,K38,M38,Q38)</f>
        <v>2030.182136337043</v>
      </c>
      <c r="T38" s="29">
        <f t="shared" si="0"/>
        <v>2030.182136337043</v>
      </c>
    </row>
    <row r="39" spans="1:20" ht="12.75">
      <c r="A39" s="18"/>
      <c r="B39" s="4" t="s">
        <v>48</v>
      </c>
      <c r="C39" s="4" t="s">
        <v>46</v>
      </c>
      <c r="D39" s="5">
        <v>11.54</v>
      </c>
      <c r="E39" s="6">
        <f>IF(D39&lt;1.5,,IF(D39&lt;1.5,,SUM(51.39*(POWER((D39-1.5),1.05)))))</f>
        <v>579.0272677252372</v>
      </c>
      <c r="F39" s="5"/>
      <c r="G39" s="6">
        <f>IF(F39&lt;10,,IF(F39&lt;10,,SUM(5.33*(POWER((F39-10),1.1)))))</f>
        <v>0</v>
      </c>
      <c r="H39" s="5">
        <v>8.5</v>
      </c>
      <c r="I39" s="6">
        <f>IF(H39&lt;0.1,,IF(H39&gt;11.5,,SUM(58.015*(POWER((11.5-H39),1.81)))))</f>
        <v>423.7695699023927</v>
      </c>
      <c r="J39" s="7"/>
      <c r="K39" s="6">
        <f>IF(J39&lt;75,,IF(J39&lt;75,,SUM(0.8465*(POWER((J39-75),1.42)))))</f>
        <v>0</v>
      </c>
      <c r="L39" s="8">
        <v>407</v>
      </c>
      <c r="M39" s="6">
        <f>IF(L39&lt;220,,IF(L39&lt;220,,SUM(0.14354*(POWER((L39-220),1.4)))))</f>
        <v>217.54604442210456</v>
      </c>
      <c r="N39" s="9">
        <v>3</v>
      </c>
      <c r="O39" s="10" t="s">
        <v>10</v>
      </c>
      <c r="P39" s="11">
        <v>31.7</v>
      </c>
      <c r="Q39" s="6">
        <f>IF((N39*60+P39)&lt;0.1,,IF((N39*60+P39)&gt;305.5,,SUM(0.08713*(POWER((305.5-(N39*60+P39)),1.85)))))</f>
        <v>387.9207091519604</v>
      </c>
      <c r="R39" s="12">
        <f>SUM(E39,G39,I39,K39,M39,Q39)</f>
        <v>1608.263591201695</v>
      </c>
      <c r="S39">
        <v>0</v>
      </c>
      <c r="T39" s="29">
        <f t="shared" si="0"/>
        <v>0</v>
      </c>
    </row>
    <row r="40" spans="1:20" ht="12.75">
      <c r="A40" s="18"/>
      <c r="B40" s="4" t="s">
        <v>49</v>
      </c>
      <c r="C40" s="4" t="s">
        <v>46</v>
      </c>
      <c r="D40" s="5">
        <v>11.18</v>
      </c>
      <c r="E40" s="6">
        <f>IF(D40&lt;1.5,,IF(D40&lt;1.5,,SUM(51.39*(POWER((D40-1.5),1.05)))))</f>
        <v>557.2470048400482</v>
      </c>
      <c r="F40" s="5"/>
      <c r="G40" s="6">
        <f>IF(F40&lt;10,,IF(F40&lt;10,,SUM(5.33*(POWER((F40-10),1.1)))))</f>
        <v>0</v>
      </c>
      <c r="H40" s="5">
        <v>7.8</v>
      </c>
      <c r="I40" s="6">
        <f>IF(H40&lt;0.1,,IF(H40&gt;11.5,,SUM(58.015*(POWER((11.5-H40),1.81)))))</f>
        <v>619.4202756644345</v>
      </c>
      <c r="J40" s="7">
        <v>140</v>
      </c>
      <c r="K40" s="6">
        <f>IF(J40&lt;75,,IF(J40&lt;75,,SUM(0.8465*(POWER((J40-75),1.42)))))</f>
        <v>317.6610220523158</v>
      </c>
      <c r="L40" s="8"/>
      <c r="M40" s="6">
        <f>IF(L40&lt;220,,IF(L40&lt;220,,SUM(0.14354*(POWER((L40-220),1.4)))))</f>
        <v>0</v>
      </c>
      <c r="N40" s="9">
        <v>3</v>
      </c>
      <c r="O40" s="10" t="s">
        <v>10</v>
      </c>
      <c r="P40" s="11">
        <v>4.6</v>
      </c>
      <c r="Q40" s="6">
        <f>IF((N40*60+P40)&lt;0.1,,IF((N40*60+P40)&gt;305.5,,SUM(0.08713*(POWER((305.5-(N40*60+P40)),1.85)))))</f>
        <v>620.377974675376</v>
      </c>
      <c r="R40" s="12">
        <f>SUM(E40,G40,I40,K40,M40,Q40)</f>
        <v>2114.706277232174</v>
      </c>
      <c r="T40" s="29">
        <f t="shared" si="0"/>
        <v>2114.706277232174</v>
      </c>
    </row>
    <row r="41" spans="1:20" ht="12.75">
      <c r="A41" s="18"/>
      <c r="B41" s="4"/>
      <c r="C41" s="4"/>
      <c r="D41" s="5"/>
      <c r="E41" s="6"/>
      <c r="F41" s="5"/>
      <c r="G41" s="6"/>
      <c r="H41" s="5"/>
      <c r="I41" s="6"/>
      <c r="J41" s="7"/>
      <c r="K41" s="6"/>
      <c r="L41" s="8"/>
      <c r="M41" s="6"/>
      <c r="N41" s="9"/>
      <c r="O41" s="10"/>
      <c r="P41" s="11"/>
      <c r="Q41" s="6"/>
      <c r="R41" s="12">
        <f>SUM(T36:T40)</f>
        <v>7927.684020535333</v>
      </c>
      <c r="T41" s="29"/>
    </row>
    <row r="42" spans="1:20" ht="12.75">
      <c r="A42" s="19"/>
      <c r="B42" s="15"/>
      <c r="C42" s="15"/>
      <c r="D42" s="16"/>
      <c r="E42" s="7"/>
      <c r="F42" s="16"/>
      <c r="G42" s="7"/>
      <c r="H42" s="16"/>
      <c r="I42" s="7"/>
      <c r="J42" s="7"/>
      <c r="K42" s="7"/>
      <c r="L42" s="15"/>
      <c r="M42" s="7"/>
      <c r="N42" s="9"/>
      <c r="O42" s="10"/>
      <c r="P42" s="17"/>
      <c r="Q42" s="7"/>
      <c r="R42" s="10"/>
      <c r="T42" s="29"/>
    </row>
    <row r="43" spans="1:20" ht="12.75">
      <c r="A43" s="18" t="s">
        <v>52</v>
      </c>
      <c r="B43" s="4" t="s">
        <v>50</v>
      </c>
      <c r="C43" s="4" t="s">
        <v>51</v>
      </c>
      <c r="D43" s="5">
        <v>0</v>
      </c>
      <c r="E43" s="6">
        <f>IF(D43&lt;1.5,,IF(D43&lt;1.5,,SUM(51.39*(POWER((D43-1.5),1.05)))))</f>
        <v>0</v>
      </c>
      <c r="F43" s="5">
        <v>57</v>
      </c>
      <c r="G43" s="6">
        <f>IF(F43&lt;10,,IF(F43&lt;10,,SUM(5.33*(POWER((F43-10),1.1)))))</f>
        <v>368.1585177067959</v>
      </c>
      <c r="H43" s="5">
        <v>8.1</v>
      </c>
      <c r="I43" s="6">
        <f>IF(H43&lt;0.1,,IF(H43&gt;11.5,,SUM(58.015*(POWER((11.5-H43),1.81)))))</f>
        <v>531.5169717322173</v>
      </c>
      <c r="J43" s="7">
        <v>153</v>
      </c>
      <c r="K43" s="6">
        <f>IF(J43&lt;75,,IF(J43&lt;75,,SUM(0.8465*(POWER((J43-75),1.42)))))</f>
        <v>411.52980864715255</v>
      </c>
      <c r="L43" s="8">
        <v>0</v>
      </c>
      <c r="M43" s="6">
        <f>IF(L43&lt;220,,IF(L43&lt;220,,SUM(0.14354*(POWER((L43-220),1.4)))))</f>
        <v>0</v>
      </c>
      <c r="N43" s="9">
        <v>3</v>
      </c>
      <c r="O43" s="10" t="s">
        <v>10</v>
      </c>
      <c r="P43" s="11">
        <v>10.3</v>
      </c>
      <c r="Q43" s="6">
        <f>IF((N43*60+P43)&lt;0.1,,IF((N43*60+P43)&gt;305.5,,SUM(0.08713*(POWER((305.5-(N43*60+P43)),1.85)))))</f>
        <v>567.354887348906</v>
      </c>
      <c r="R43" s="12">
        <f>SUM(E43,G43,I43,K43,M43,Q43)</f>
        <v>1878.5601854350718</v>
      </c>
      <c r="T43" s="29">
        <f t="shared" si="0"/>
        <v>1878.5601854350718</v>
      </c>
    </row>
    <row r="44" spans="1:20" ht="12.75">
      <c r="A44" s="18"/>
      <c r="B44" s="4" t="s">
        <v>53</v>
      </c>
      <c r="C44" s="4" t="s">
        <v>51</v>
      </c>
      <c r="D44" s="5">
        <v>9.97</v>
      </c>
      <c r="E44" s="6">
        <f>IF(D44&lt;1.5,,IF(D44&lt;1.5,,SUM(51.39*(POWER((D44-1.5),1.05)))))</f>
        <v>484.34653653640356</v>
      </c>
      <c r="F44" s="5"/>
      <c r="G44" s="6">
        <f aca="true" t="shared" si="1" ref="G44:G68">IF(F44&lt;10,,IF(F44&lt;10,,SUM(5.33*(POWER((F44-10),1.1)))))</f>
        <v>0</v>
      </c>
      <c r="H44" s="5">
        <v>8.1</v>
      </c>
      <c r="I44" s="6">
        <f>IF(H44&lt;0.1,,IF(H44&gt;11.5,,SUM(58.015*(POWER((11.5-H44),1.81)))))</f>
        <v>531.5169717322173</v>
      </c>
      <c r="J44" s="7"/>
      <c r="K44" s="6">
        <f>IF(J44&lt;75,,IF(J44&lt;75,,SUM(0.8465*(POWER((J44-75),1.42)))))</f>
        <v>0</v>
      </c>
      <c r="L44" s="8">
        <v>484</v>
      </c>
      <c r="M44" s="6">
        <f aca="true" t="shared" si="2" ref="M44:M68">IF(L44&lt;220,,IF(L44&lt;220,,SUM(0.14354*(POWER((L44-220),1.4)))))</f>
        <v>352.5481495614214</v>
      </c>
      <c r="N44" s="9">
        <v>2</v>
      </c>
      <c r="O44" s="10" t="s">
        <v>10</v>
      </c>
      <c r="P44" s="11">
        <v>47.8</v>
      </c>
      <c r="Q44" s="6">
        <f>IF((N44*60+P44)&lt;0.1,,IF((N44*60+P44)&gt;305.5,,SUM(0.08713*(POWER((305.5-(N44*60+P44)),1.85)))))</f>
        <v>789.2153135656766</v>
      </c>
      <c r="R44" s="12">
        <f>SUM(E44,G44,I44,K44,M44,Q44)</f>
        <v>2157.626971395719</v>
      </c>
      <c r="T44" s="29">
        <f t="shared" si="0"/>
        <v>2157.626971395719</v>
      </c>
    </row>
    <row r="45" spans="1:20" ht="12.75">
      <c r="A45" s="23"/>
      <c r="B45" s="4" t="s">
        <v>54</v>
      </c>
      <c r="C45" s="4" t="s">
        <v>51</v>
      </c>
      <c r="D45" s="5">
        <v>9.24</v>
      </c>
      <c r="E45" s="6">
        <f>IF(D45&lt;1.5,,IF(D45&lt;1.5,,SUM(51.39*(POWER((D45-1.5),1.05)))))</f>
        <v>440.61230992688076</v>
      </c>
      <c r="F45" s="5"/>
      <c r="G45" s="6">
        <f>IF(F45&lt;10,,IF(F45&lt;10,,SUM(5.33*(POWER((F45-10),1.1)))))</f>
        <v>0</v>
      </c>
      <c r="H45" s="5">
        <v>7.5</v>
      </c>
      <c r="I45" s="6">
        <f>IF(H45&lt;0.1,,IF(H45&gt;11.5,,SUM(58.015*(POWER((11.5-H45),1.81)))))</f>
        <v>713.2945091393923</v>
      </c>
      <c r="J45" s="7">
        <v>159</v>
      </c>
      <c r="K45" s="6">
        <f>IF(J45&lt;75,,IF(J45&lt;75,,SUM(0.8465*(POWER((J45-75),1.42)))))</f>
        <v>457.19718595541696</v>
      </c>
      <c r="L45" s="8">
        <v>0</v>
      </c>
      <c r="M45" s="6">
        <f>IF(L45&lt;220,,IF(L45&lt;220,,SUM(0.14354*(POWER((L45-220),1.4)))))</f>
        <v>0</v>
      </c>
      <c r="N45" s="9">
        <v>0</v>
      </c>
      <c r="O45" s="10" t="s">
        <v>10</v>
      </c>
      <c r="P45" s="11"/>
      <c r="Q45" s="6">
        <f>IF((N45*60+P45)&lt;0.1,,IF((N45*60+P45)&gt;305.5,,SUM(0.08713*(POWER((305.5-(N45*60+P45)),1.85)))))</f>
        <v>0</v>
      </c>
      <c r="R45" s="12">
        <f>SUM(E45,G45,I45,K45,M45,Q45)</f>
        <v>1611.10400502169</v>
      </c>
      <c r="T45" s="29">
        <f t="shared" si="0"/>
        <v>1611.10400502169</v>
      </c>
    </row>
    <row r="46" spans="1:20" ht="12.75">
      <c r="A46" s="18"/>
      <c r="B46" s="4" t="s">
        <v>55</v>
      </c>
      <c r="C46" s="4" t="s">
        <v>51</v>
      </c>
      <c r="D46" s="5">
        <v>9.31</v>
      </c>
      <c r="E46" s="6">
        <f>IF(D46&lt;1.5,,IF(D46&lt;1.5,,SUM(51.39*(POWER((D46-1.5),1.05)))))</f>
        <v>444.7973623936114</v>
      </c>
      <c r="F46" s="5"/>
      <c r="G46" s="6">
        <f t="shared" si="1"/>
        <v>0</v>
      </c>
      <c r="H46" s="5">
        <v>8.1</v>
      </c>
      <c r="I46" s="6">
        <f>IF(H46&lt;0.1,,IF(H46&gt;11.5,,SUM(58.015*(POWER((11.5-H46),1.81)))))</f>
        <v>531.5169717322173</v>
      </c>
      <c r="J46" s="7"/>
      <c r="K46" s="6">
        <f>IF(J46&lt;75,,IF(J46&lt;75,,SUM(0.8465*(POWER((J46-75),1.42)))))</f>
        <v>0</v>
      </c>
      <c r="L46" s="8">
        <v>484</v>
      </c>
      <c r="M46" s="6">
        <f t="shared" si="2"/>
        <v>352.5481495614214</v>
      </c>
      <c r="N46" s="9">
        <v>3</v>
      </c>
      <c r="O46" s="10" t="s">
        <v>10</v>
      </c>
      <c r="P46" s="11">
        <v>6.4</v>
      </c>
      <c r="Q46" s="6">
        <f>IF((N46*60+P46)&lt;0.1,,IF((N46*60+P46)&gt;305.5,,SUM(0.08713*(POWER((305.5-(N46*60+P46)),1.85)))))</f>
        <v>603.3988425618957</v>
      </c>
      <c r="R46" s="12">
        <f>SUM(E46,G46,I46,K46,M46,Q46)</f>
        <v>1932.2613262491457</v>
      </c>
      <c r="T46" s="29">
        <f t="shared" si="0"/>
        <v>1932.2613262491457</v>
      </c>
    </row>
    <row r="47" spans="1:20" ht="12.75">
      <c r="A47" s="18"/>
      <c r="B47" s="4" t="s">
        <v>56</v>
      </c>
      <c r="C47" s="4" t="s">
        <v>51</v>
      </c>
      <c r="D47" s="5">
        <v>0</v>
      </c>
      <c r="E47" s="6">
        <f>IF(D47&lt;1.5,,IF(D47&lt;1.5,,SUM(51.39*(POWER((D47-1.5),1.05)))))</f>
        <v>0</v>
      </c>
      <c r="F47" s="5">
        <v>47</v>
      </c>
      <c r="G47" s="6">
        <f t="shared" si="1"/>
        <v>282.97567562283774</v>
      </c>
      <c r="H47" s="5">
        <v>8.3</v>
      </c>
      <c r="I47" s="6">
        <f>IF(H47&lt;0.1,,IF(H47&gt;11.5,,SUM(58.015*(POWER((11.5-H47),1.81)))))</f>
        <v>476.2793555768389</v>
      </c>
      <c r="J47" s="7">
        <v>159</v>
      </c>
      <c r="K47" s="6">
        <f>IF(J47&lt;75,,IF(J47&lt;75,,SUM(0.8465*(POWER((J47-75),1.42)))))</f>
        <v>457.19718595541696</v>
      </c>
      <c r="L47" s="8">
        <v>0</v>
      </c>
      <c r="M47" s="6">
        <f t="shared" si="2"/>
        <v>0</v>
      </c>
      <c r="N47" s="9">
        <v>3</v>
      </c>
      <c r="O47" s="10" t="s">
        <v>10</v>
      </c>
      <c r="P47" s="11">
        <v>39</v>
      </c>
      <c r="Q47" s="6">
        <f>IF((N47*60+P47)&lt;0.1,,IF((N47*60+P47)&gt;305.5,,SUM(0.08713*(POWER((305.5-(N47*60+P47)),1.85)))))</f>
        <v>333.9239067924085</v>
      </c>
      <c r="R47" s="12">
        <f>SUM(E47,G47,I47,K47,M47,Q47)</f>
        <v>1550.376123947502</v>
      </c>
      <c r="S47">
        <v>0</v>
      </c>
      <c r="T47" s="29">
        <f t="shared" si="0"/>
        <v>0</v>
      </c>
    </row>
    <row r="48" spans="1:20" ht="12.75">
      <c r="A48" s="18"/>
      <c r="B48" s="4"/>
      <c r="C48" s="4"/>
      <c r="D48" s="5"/>
      <c r="E48" s="6"/>
      <c r="F48" s="5"/>
      <c r="G48" s="6"/>
      <c r="H48" s="5"/>
      <c r="I48" s="6"/>
      <c r="J48" s="7"/>
      <c r="K48" s="6"/>
      <c r="L48" s="8"/>
      <c r="M48" s="6"/>
      <c r="N48" s="9"/>
      <c r="O48" s="10"/>
      <c r="P48" s="11"/>
      <c r="Q48" s="6"/>
      <c r="R48" s="12">
        <f>SUM(T43:T47)</f>
        <v>7579.552488101626</v>
      </c>
      <c r="T48" s="29"/>
    </row>
    <row r="49" spans="1:20" ht="12.75">
      <c r="A49" s="19"/>
      <c r="B49" s="15"/>
      <c r="C49" s="15"/>
      <c r="D49" s="16"/>
      <c r="E49" s="7"/>
      <c r="F49" s="16"/>
      <c r="G49" s="7"/>
      <c r="H49" s="16"/>
      <c r="I49" s="7"/>
      <c r="J49" s="7"/>
      <c r="K49" s="7"/>
      <c r="L49" s="15"/>
      <c r="M49" s="7"/>
      <c r="N49" s="9"/>
      <c r="O49" s="10"/>
      <c r="P49" s="17"/>
      <c r="Q49" s="7"/>
      <c r="R49" s="10"/>
      <c r="T49" s="29"/>
    </row>
    <row r="50" spans="1:20" ht="12.75">
      <c r="A50" s="18"/>
      <c r="B50" s="4" t="s">
        <v>58</v>
      </c>
      <c r="C50" s="4" t="s">
        <v>57</v>
      </c>
      <c r="D50" s="5">
        <v>11.21</v>
      </c>
      <c r="E50" s="6">
        <f>IF(D50&lt;1.5,,IF(D50&lt;1.5,,SUM(51.39*(POWER((D50-1.5),1.05)))))</f>
        <v>559.0605006392555</v>
      </c>
      <c r="F50" s="5"/>
      <c r="G50" s="6">
        <f t="shared" si="1"/>
        <v>0</v>
      </c>
      <c r="H50" s="5">
        <v>7.9</v>
      </c>
      <c r="I50" s="6">
        <f>IF(H50&lt;0.1,,IF(H50&gt;11.5,,SUM(58.015*(POWER((11.5-H50),1.81)))))</f>
        <v>589.4511549386382</v>
      </c>
      <c r="J50" s="7"/>
      <c r="K50" s="6">
        <f>IF(J50&lt;75,,IF(J50&lt;75,,SUM(0.8465*(POWER((J50-75),1.42)))))</f>
        <v>0</v>
      </c>
      <c r="L50" s="8">
        <v>489</v>
      </c>
      <c r="M50" s="6">
        <f t="shared" si="2"/>
        <v>361.9312926355779</v>
      </c>
      <c r="N50" s="9">
        <v>3</v>
      </c>
      <c r="O50" s="10" t="s">
        <v>10</v>
      </c>
      <c r="P50" s="11">
        <v>36.3</v>
      </c>
      <c r="Q50" s="6">
        <f>IF((N50*60+P50)&lt;0.1,,IF((N50*60+P50)&gt;305.5,,SUM(0.08713*(POWER((305.5-(N50*60+P50)),1.85)))))</f>
        <v>353.461970804236</v>
      </c>
      <c r="R50" s="12">
        <f>SUM(E50,G50,I50,K50,M50,Q50)</f>
        <v>1863.9049190177075</v>
      </c>
      <c r="T50" s="29">
        <f t="shared" si="0"/>
        <v>1863.9049190177075</v>
      </c>
    </row>
    <row r="51" spans="1:20" ht="12.75">
      <c r="A51" s="18"/>
      <c r="B51" s="4" t="s">
        <v>59</v>
      </c>
      <c r="C51" s="4" t="s">
        <v>57</v>
      </c>
      <c r="D51" s="5">
        <v>0</v>
      </c>
      <c r="E51" s="6">
        <f>IF(D51&lt;1.5,,IF(D51&lt;1.5,,SUM(51.39*(POWER((D51-1.5),1.05)))))</f>
        <v>0</v>
      </c>
      <c r="F51" s="5">
        <v>56</v>
      </c>
      <c r="G51" s="6">
        <f t="shared" si="1"/>
        <v>359.5512673323001</v>
      </c>
      <c r="H51" s="5">
        <v>7.8</v>
      </c>
      <c r="I51" s="6">
        <f>IF(H51&lt;0.1,,IF(H51&gt;11.5,,SUM(58.015*(POWER((11.5-H51),1.81)))))</f>
        <v>619.4202756644345</v>
      </c>
      <c r="J51" s="7"/>
      <c r="K51" s="6">
        <f>IF(J51&lt;75,,IF(J51&lt;75,,SUM(0.8465*(POWER((J51-75),1.42)))))</f>
        <v>0</v>
      </c>
      <c r="L51" s="8">
        <v>512</v>
      </c>
      <c r="M51" s="6">
        <f t="shared" si="2"/>
        <v>405.98401471172144</v>
      </c>
      <c r="N51" s="9">
        <v>3</v>
      </c>
      <c r="O51" s="10" t="s">
        <v>10</v>
      </c>
      <c r="P51" s="11">
        <v>19.8</v>
      </c>
      <c r="Q51" s="6">
        <f>IF((N51*60+P51)&lt;0.1,,IF((N51*60+P51)&gt;305.5,,SUM(0.08713*(POWER((305.5-(N51*60+P51)),1.85)))))</f>
        <v>483.8452039840569</v>
      </c>
      <c r="R51" s="12">
        <f>SUM(E51,G51,I51,K51,M51,Q51)</f>
        <v>1868.800761692513</v>
      </c>
      <c r="T51" s="29">
        <f t="shared" si="0"/>
        <v>1868.800761692513</v>
      </c>
    </row>
    <row r="52" spans="1:20" ht="12.75">
      <c r="A52" s="23"/>
      <c r="B52" s="4" t="s">
        <v>60</v>
      </c>
      <c r="C52" s="4" t="s">
        <v>57</v>
      </c>
      <c r="D52" s="5">
        <v>0</v>
      </c>
      <c r="E52" s="6">
        <f>IF(D52&lt;1.5,,IF(D52&lt;1.5,,SUM(51.39*(POWER((D52-1.5),1.05)))))</f>
        <v>0</v>
      </c>
      <c r="F52" s="5">
        <v>49</v>
      </c>
      <c r="G52" s="6">
        <f t="shared" si="1"/>
        <v>299.84601181338064</v>
      </c>
      <c r="H52" s="5">
        <v>8.8</v>
      </c>
      <c r="I52" s="6">
        <f>IF(H52&lt;0.1,,IF(H52&gt;11.5,,SUM(58.015*(POWER((11.5-H52),1.81)))))</f>
        <v>350.1940071124267</v>
      </c>
      <c r="J52" s="7"/>
      <c r="K52" s="6">
        <f>IF(J52&lt;75,,IF(J52&lt;75,,SUM(0.8465*(POWER((J52-75),1.42)))))</f>
        <v>0</v>
      </c>
      <c r="L52" s="8">
        <v>392</v>
      </c>
      <c r="M52" s="6">
        <f t="shared" si="2"/>
        <v>193.5141682188587</v>
      </c>
      <c r="N52" s="9">
        <v>3</v>
      </c>
      <c r="O52" s="10" t="s">
        <v>10</v>
      </c>
      <c r="P52" s="11">
        <v>49.6</v>
      </c>
      <c r="Q52" s="6">
        <f>IF((N52*60+P52)&lt;0.1,,IF((N52*60+P52)&gt;305.5,,SUM(0.08713*(POWER((305.5-(N52*60+P52)),1.85)))))</f>
        <v>262.1893213553663</v>
      </c>
      <c r="R52" s="12">
        <f>SUM(E52,G52,I52,K52,M52,Q52)</f>
        <v>1105.7435085000322</v>
      </c>
      <c r="S52">
        <v>0</v>
      </c>
      <c r="T52" s="29">
        <f t="shared" si="0"/>
        <v>0</v>
      </c>
    </row>
    <row r="53" spans="1:20" ht="12.75">
      <c r="A53" s="18"/>
      <c r="B53" s="4" t="s">
        <v>61</v>
      </c>
      <c r="C53" s="4" t="s">
        <v>57</v>
      </c>
      <c r="D53" s="5">
        <v>0</v>
      </c>
      <c r="E53" s="6">
        <f>IF(D53&lt;1.5,,IF(D53&lt;1.5,,SUM(51.39*(POWER((D53-1.5),1.05)))))</f>
        <v>0</v>
      </c>
      <c r="F53" s="5">
        <v>52</v>
      </c>
      <c r="G53" s="6">
        <f t="shared" si="1"/>
        <v>325.31300731878866</v>
      </c>
      <c r="H53" s="5">
        <v>9</v>
      </c>
      <c r="I53" s="6">
        <f>IF(H53&lt;0.1,,IF(H53&gt;11.5,,SUM(58.015*(POWER((11.5-H53),1.81)))))</f>
        <v>304.6573865716712</v>
      </c>
      <c r="J53" s="7">
        <v>130</v>
      </c>
      <c r="K53" s="6">
        <f>IF(J53&lt;75,,IF(J53&lt;75,,SUM(0.8465*(POWER((J53-75),1.42)))))</f>
        <v>250.57744780652234</v>
      </c>
      <c r="L53" s="8">
        <v>0</v>
      </c>
      <c r="M53" s="6">
        <f t="shared" si="2"/>
        <v>0</v>
      </c>
      <c r="N53" s="9">
        <v>3</v>
      </c>
      <c r="O53" s="10" t="s">
        <v>10</v>
      </c>
      <c r="P53" s="11">
        <v>29.2</v>
      </c>
      <c r="Q53" s="6">
        <f>IF((N53*60+P53)&lt;0.1,,IF((N53*60+P53)&gt;305.5,,SUM(0.08713*(POWER((305.5-(N53*60+P53)),1.85)))))</f>
        <v>407.26430269458837</v>
      </c>
      <c r="R53" s="12">
        <f>SUM(E53,G53,I53,K53,M53,Q53)</f>
        <v>1287.8121443915707</v>
      </c>
      <c r="T53" s="29">
        <f t="shared" si="0"/>
        <v>1287.8121443915707</v>
      </c>
    </row>
    <row r="54" spans="1:20" ht="12.75">
      <c r="A54" s="18"/>
      <c r="B54" s="4" t="s">
        <v>62</v>
      </c>
      <c r="C54" s="4" t="s">
        <v>57</v>
      </c>
      <c r="D54" s="5">
        <v>10.2</v>
      </c>
      <c r="E54" s="6">
        <f>IF(D54&lt;1.5,,IF(D54&lt;1.5,,SUM(51.39*(POWER((D54-1.5),1.05)))))</f>
        <v>498.1657126245221</v>
      </c>
      <c r="F54" s="5"/>
      <c r="G54" s="6">
        <f t="shared" si="1"/>
        <v>0</v>
      </c>
      <c r="H54" s="5">
        <v>7.8</v>
      </c>
      <c r="I54" s="6">
        <f>IF(H54&lt;0.1,,IF(H54&gt;11.5,,SUM(58.015*(POWER((11.5-H54),1.81)))))</f>
        <v>619.4202756644345</v>
      </c>
      <c r="J54" s="7">
        <v>140</v>
      </c>
      <c r="K54" s="6">
        <f>IF(J54&lt;75,,IF(J54&lt;75,,SUM(0.8465*(POWER((J54-75),1.42)))))</f>
        <v>317.6610220523158</v>
      </c>
      <c r="L54" s="8">
        <v>0</v>
      </c>
      <c r="M54" s="6">
        <f t="shared" si="2"/>
        <v>0</v>
      </c>
      <c r="N54" s="9">
        <v>3</v>
      </c>
      <c r="O54" s="10" t="s">
        <v>10</v>
      </c>
      <c r="P54" s="11">
        <v>21.6</v>
      </c>
      <c r="Q54" s="6">
        <f>IF((N54*60+P54)&lt;0.1,,IF((N54*60+P54)&gt;305.5,,SUM(0.08713*(POWER((305.5-(N54*60+P54)),1.85)))))</f>
        <v>468.71243656970137</v>
      </c>
      <c r="R54" s="12">
        <f>SUM(E54,G54,I54,K54,M54,Q54)</f>
        <v>1903.9594469109736</v>
      </c>
      <c r="T54" s="29">
        <f t="shared" si="0"/>
        <v>1903.9594469109736</v>
      </c>
    </row>
    <row r="55" spans="1:20" ht="12.75">
      <c r="A55" s="18"/>
      <c r="B55" s="4"/>
      <c r="C55" s="4"/>
      <c r="D55" s="5"/>
      <c r="E55" s="6"/>
      <c r="F55" s="5"/>
      <c r="G55" s="6"/>
      <c r="H55" s="5"/>
      <c r="I55" s="6"/>
      <c r="J55" s="7"/>
      <c r="K55" s="6"/>
      <c r="L55" s="8"/>
      <c r="M55" s="6"/>
      <c r="N55" s="9"/>
      <c r="O55" s="10"/>
      <c r="P55" s="11"/>
      <c r="Q55" s="6"/>
      <c r="R55" s="12">
        <f>SUM(T50:T54)</f>
        <v>6924.477272012765</v>
      </c>
      <c r="T55" s="29"/>
    </row>
    <row r="56" spans="1:20" ht="12.75">
      <c r="A56" s="19"/>
      <c r="B56" s="15"/>
      <c r="C56" s="15"/>
      <c r="D56" s="16"/>
      <c r="E56" s="7"/>
      <c r="F56" s="16"/>
      <c r="G56" s="7"/>
      <c r="H56" s="16"/>
      <c r="I56" s="7"/>
      <c r="J56" s="7"/>
      <c r="K56" s="7"/>
      <c r="L56" s="15"/>
      <c r="M56" s="7"/>
      <c r="N56" s="9"/>
      <c r="O56" s="10"/>
      <c r="P56" s="17"/>
      <c r="Q56" s="7"/>
      <c r="R56" s="10"/>
      <c r="T56" s="29"/>
    </row>
    <row r="57" spans="1:20" ht="12.75">
      <c r="A57" s="18"/>
      <c r="B57" s="4" t="s">
        <v>63</v>
      </c>
      <c r="C57" s="4" t="s">
        <v>64</v>
      </c>
      <c r="D57" s="5">
        <v>0</v>
      </c>
      <c r="E57" s="6">
        <f>IF(D57&lt;1.5,,IF(D57&lt;1.5,,SUM(51.39*(POWER((D57-1.5),1.05)))))</f>
        <v>0</v>
      </c>
      <c r="F57" s="5">
        <v>57</v>
      </c>
      <c r="G57" s="6">
        <f t="shared" si="1"/>
        <v>368.1585177067959</v>
      </c>
      <c r="H57" s="5">
        <v>8.3</v>
      </c>
      <c r="I57" s="6">
        <f>IF(H57&lt;0.1,,IF(H57&gt;11.5,,SUM(58.015*(POWER((11.5-H57),1.81)))))</f>
        <v>476.2793555768389</v>
      </c>
      <c r="J57" s="7"/>
      <c r="K57" s="6">
        <f>IF(J57&lt;75,,IF(J57&lt;75,,SUM(0.8465*(POWER((J57-75),1.42)))))</f>
        <v>0</v>
      </c>
      <c r="L57" s="8">
        <v>401</v>
      </c>
      <c r="M57" s="6">
        <f t="shared" si="2"/>
        <v>207.83703910535988</v>
      </c>
      <c r="N57" s="9">
        <v>3</v>
      </c>
      <c r="O57" s="10" t="s">
        <v>10</v>
      </c>
      <c r="P57" s="11">
        <v>28.7</v>
      </c>
      <c r="Q57" s="6">
        <f>IF((N57*60+P57)&lt;0.1,,IF((N57*60+P57)&gt;305.5,,SUM(0.08713*(POWER((305.5-(N57*60+P57)),1.85)))))</f>
        <v>411.1848691639837</v>
      </c>
      <c r="R57" s="12">
        <f>SUM(E57,G57,I57,K57,M57,Q57)</f>
        <v>1463.4597815529785</v>
      </c>
      <c r="S57">
        <v>0</v>
      </c>
      <c r="T57" s="29">
        <f t="shared" si="0"/>
        <v>0</v>
      </c>
    </row>
    <row r="58" spans="1:20" ht="12.75">
      <c r="A58" s="18"/>
      <c r="B58" s="4" t="s">
        <v>65</v>
      </c>
      <c r="C58" s="4" t="s">
        <v>64</v>
      </c>
      <c r="D58" s="5">
        <v>0</v>
      </c>
      <c r="E58" s="6">
        <f>IF(D58&lt;1.5,,IF(D58&lt;1.5,,SUM(51.39*(POWER((D58-1.5),1.05)))))</f>
        <v>0</v>
      </c>
      <c r="F58" s="5">
        <v>57</v>
      </c>
      <c r="G58" s="6">
        <f t="shared" si="1"/>
        <v>368.1585177067959</v>
      </c>
      <c r="H58" s="5">
        <v>7.8</v>
      </c>
      <c r="I58" s="6">
        <f>IF(H58&lt;0.1,,IF(H58&gt;11.5,,SUM(58.015*(POWER((11.5-H58),1.81)))))</f>
        <v>619.4202756644345</v>
      </c>
      <c r="J58" s="7"/>
      <c r="K58" s="6">
        <f>IF(J58&lt;75,,IF(J58&lt;75,,SUM(0.8465*(POWER((J58-75),1.42)))))</f>
        <v>0</v>
      </c>
      <c r="L58" s="8">
        <v>447</v>
      </c>
      <c r="M58" s="6">
        <f t="shared" si="2"/>
        <v>285.37054323177404</v>
      </c>
      <c r="N58" s="9">
        <v>3</v>
      </c>
      <c r="O58" s="10" t="s">
        <v>10</v>
      </c>
      <c r="P58" s="11">
        <v>15.6</v>
      </c>
      <c r="Q58" s="6">
        <f>IF((N58*60+P58)&lt;0.1,,IF((N58*60+P58)&gt;305.5,,SUM(0.08713*(POWER((305.5-(N58*60+P58)),1.85)))))</f>
        <v>520.0120949731768</v>
      </c>
      <c r="R58" s="12">
        <f>SUM(E58,G58,I58,K58,M58,Q58)</f>
        <v>1792.9614315761812</v>
      </c>
      <c r="T58" s="29">
        <f t="shared" si="0"/>
        <v>1792.9614315761812</v>
      </c>
    </row>
    <row r="59" spans="1:20" ht="12.75">
      <c r="A59" s="23"/>
      <c r="B59" s="4" t="s">
        <v>66</v>
      </c>
      <c r="C59" s="4" t="s">
        <v>64</v>
      </c>
      <c r="D59" s="5">
        <v>0</v>
      </c>
      <c r="E59" s="6">
        <f>IF(D59&lt;1.5,,IF(D59&lt;1.5,,SUM(51.39*(POWER((D59-1.5),1.05)))))</f>
        <v>0</v>
      </c>
      <c r="F59" s="5">
        <v>49</v>
      </c>
      <c r="G59" s="6">
        <f t="shared" si="1"/>
        <v>299.84601181338064</v>
      </c>
      <c r="H59" s="5">
        <v>8</v>
      </c>
      <c r="I59" s="6">
        <f>IF(H59&lt;0.1,,IF(H59&gt;11.5,,SUM(58.015*(POWER((11.5-H59),1.81)))))</f>
        <v>560.1488605280047</v>
      </c>
      <c r="J59" s="7"/>
      <c r="K59" s="6">
        <f>IF(J59&lt;75,,IF(J59&lt;75,,SUM(0.8465*(POWER((J59-75),1.42)))))</f>
        <v>0</v>
      </c>
      <c r="L59" s="8">
        <v>432</v>
      </c>
      <c r="M59" s="6">
        <f t="shared" si="2"/>
        <v>259.32425995044764</v>
      </c>
      <c r="N59" s="9">
        <v>3</v>
      </c>
      <c r="O59" s="10" t="s">
        <v>10</v>
      </c>
      <c r="P59" s="11">
        <v>15.2</v>
      </c>
      <c r="Q59" s="6">
        <f>IF((N59*60+P59)&lt;0.1,,IF((N59*60+P59)&gt;305.5,,SUM(0.08713*(POWER((305.5-(N59*60+P59)),1.85)))))</f>
        <v>523.5189565559083</v>
      </c>
      <c r="R59" s="12">
        <f>SUM(E59,G59,I59,K59,M59,Q59)</f>
        <v>1642.8380888477411</v>
      </c>
      <c r="T59" s="29">
        <f t="shared" si="0"/>
        <v>1642.8380888477411</v>
      </c>
    </row>
    <row r="60" spans="1:20" ht="12.75">
      <c r="A60" s="18"/>
      <c r="B60" s="4" t="s">
        <v>67</v>
      </c>
      <c r="C60" s="4" t="s">
        <v>64</v>
      </c>
      <c r="D60" s="5">
        <v>11.97</v>
      </c>
      <c r="E60" s="6">
        <f>IF(D60&lt;1.5,,IF(D60&lt;1.5,,SUM(51.39*(POWER((D60-1.5),1.05)))))</f>
        <v>605.0937030610852</v>
      </c>
      <c r="F60" s="5"/>
      <c r="G60" s="6">
        <f t="shared" si="1"/>
        <v>0</v>
      </c>
      <c r="H60" s="5">
        <v>7.6</v>
      </c>
      <c r="I60" s="6">
        <f>IF(H60&lt;0.1,,IF(H60&gt;11.5,,SUM(58.015*(POWER((11.5-H60),1.81)))))</f>
        <v>681.3452542632787</v>
      </c>
      <c r="J60" s="7">
        <v>150</v>
      </c>
      <c r="K60" s="6">
        <f>IF(J60&lt;75,,IF(J60&lt;75,,SUM(0.8465*(POWER((J60-75),1.42)))))</f>
        <v>389.2368564555028</v>
      </c>
      <c r="L60" s="8">
        <v>0</v>
      </c>
      <c r="M60" s="6">
        <f t="shared" si="2"/>
        <v>0</v>
      </c>
      <c r="N60" s="9">
        <v>3</v>
      </c>
      <c r="O60" s="10" t="s">
        <v>10</v>
      </c>
      <c r="P60" s="11">
        <v>22.8</v>
      </c>
      <c r="Q60" s="6">
        <f>IF((N60*60+P60)&lt;0.1,,IF((N60*60+P60)&gt;305.5,,SUM(0.08713*(POWER((305.5-(N60*60+P60)),1.85)))))</f>
        <v>458.7467861101998</v>
      </c>
      <c r="R60" s="12">
        <f>SUM(E60,G60,I60,K60,M60,Q60)</f>
        <v>2134.4225998900665</v>
      </c>
      <c r="T60" s="29">
        <f t="shared" si="0"/>
        <v>2134.4225998900665</v>
      </c>
    </row>
    <row r="61" spans="1:20" ht="12.75">
      <c r="A61" s="18"/>
      <c r="B61" s="4" t="s">
        <v>68</v>
      </c>
      <c r="C61" s="4" t="s">
        <v>64</v>
      </c>
      <c r="D61" s="5">
        <v>11.43</v>
      </c>
      <c r="E61" s="6">
        <f>IF(D61&lt;1.5,,IF(D61&lt;1.5,,SUM(51.39*(POWER((D61-1.5),1.05)))))</f>
        <v>572.3679781390249</v>
      </c>
      <c r="F61" s="5"/>
      <c r="G61" s="6">
        <f t="shared" si="1"/>
        <v>0</v>
      </c>
      <c r="H61" s="5">
        <v>7.7</v>
      </c>
      <c r="I61" s="6">
        <f>IF(H61&lt;0.1,,IF(H61&gt;11.5,,SUM(58.015*(POWER((11.5-H61),1.81)))))</f>
        <v>650.0527598431006</v>
      </c>
      <c r="J61" s="7">
        <v>165</v>
      </c>
      <c r="K61" s="6">
        <f>IF(J61&lt;75,,IF(J61&lt;75,,SUM(0.8465*(POWER((J61-75),1.42)))))</f>
        <v>504.256291882017</v>
      </c>
      <c r="L61" s="8">
        <v>0</v>
      </c>
      <c r="M61" s="6">
        <f t="shared" si="2"/>
        <v>0</v>
      </c>
      <c r="N61" s="9">
        <v>3</v>
      </c>
      <c r="O61" s="10" t="s">
        <v>10</v>
      </c>
      <c r="P61" s="11">
        <v>21.6</v>
      </c>
      <c r="Q61" s="6">
        <f>IF((N61*60+P61)&lt;0.1,,IF((N61*60+P61)&gt;305.5,,SUM(0.08713*(POWER((305.5-(N61*60+P61)),1.85)))))</f>
        <v>468.71243656970137</v>
      </c>
      <c r="R61" s="12">
        <f>SUM(E61,G61,I61,K61,M61,Q61)</f>
        <v>2195.389466433844</v>
      </c>
      <c r="T61" s="29">
        <f t="shared" si="0"/>
        <v>2195.389466433844</v>
      </c>
    </row>
    <row r="62" spans="1:20" ht="12.75">
      <c r="A62" s="18"/>
      <c r="B62" s="4"/>
      <c r="C62" s="4"/>
      <c r="D62" s="5"/>
      <c r="E62" s="6"/>
      <c r="F62" s="5"/>
      <c r="G62" s="6"/>
      <c r="H62" s="5"/>
      <c r="I62" s="6"/>
      <c r="J62" s="7"/>
      <c r="K62" s="6"/>
      <c r="L62" s="8"/>
      <c r="M62" s="6"/>
      <c r="N62" s="9"/>
      <c r="O62" s="10"/>
      <c r="P62" s="11"/>
      <c r="Q62" s="6"/>
      <c r="R62" s="12">
        <f>SUM(T57:T61)</f>
        <v>7765.611586747833</v>
      </c>
      <c r="T62" s="29"/>
    </row>
    <row r="63" spans="1:20" ht="12.75">
      <c r="A63" s="19"/>
      <c r="B63" s="15"/>
      <c r="C63" s="15"/>
      <c r="D63" s="16"/>
      <c r="E63" s="7"/>
      <c r="F63" s="16"/>
      <c r="G63" s="7"/>
      <c r="H63" s="16"/>
      <c r="I63" s="7"/>
      <c r="J63" s="7"/>
      <c r="K63" s="7"/>
      <c r="L63" s="15"/>
      <c r="M63" s="7"/>
      <c r="N63" s="9"/>
      <c r="O63" s="10"/>
      <c r="P63" s="17"/>
      <c r="Q63" s="7"/>
      <c r="R63" s="10"/>
      <c r="T63" s="29"/>
    </row>
    <row r="64" spans="1:20" ht="12.75">
      <c r="A64" s="18"/>
      <c r="B64" s="4" t="s">
        <v>69</v>
      </c>
      <c r="C64" s="4" t="s">
        <v>70</v>
      </c>
      <c r="D64" s="5">
        <v>0</v>
      </c>
      <c r="E64" s="6">
        <f>IF(D64&lt;1.5,,IF(D64&lt;1.5,,SUM(51.39*(POWER((D64-1.5),1.05)))))</f>
        <v>0</v>
      </c>
      <c r="F64" s="5">
        <v>50</v>
      </c>
      <c r="G64" s="6">
        <f t="shared" si="1"/>
        <v>308.31396717299845</v>
      </c>
      <c r="H64" s="5">
        <v>7.8</v>
      </c>
      <c r="I64" s="6">
        <f>IF(H64&lt;0.1,,IF(H64&gt;11.5,,SUM(58.015*(POWER((11.5-H64),1.81)))))</f>
        <v>619.4202756644345</v>
      </c>
      <c r="J64" s="7">
        <v>156</v>
      </c>
      <c r="K64" s="6">
        <f>IF(J64&lt;75,,IF(J64&lt;75,,SUM(0.8465*(POWER((J64-75),1.42)))))</f>
        <v>434.18587343803136</v>
      </c>
      <c r="L64" s="8">
        <v>0</v>
      </c>
      <c r="M64" s="6">
        <f t="shared" si="2"/>
        <v>0</v>
      </c>
      <c r="N64" s="9">
        <v>3</v>
      </c>
      <c r="O64" s="10" t="s">
        <v>10</v>
      </c>
      <c r="P64" s="11">
        <v>14.2</v>
      </c>
      <c r="Q64" s="6">
        <f>IF((N64*60+P64)&lt;0.1,,IF((N64*60+P64)&gt;305.5,,SUM(0.08713*(POWER((305.5-(N64*60+P64)),1.85)))))</f>
        <v>532.3334640397766</v>
      </c>
      <c r="R64" s="12">
        <f>SUM(E64,G64,I64,K64,M64,Q64)</f>
        <v>1894.253580315241</v>
      </c>
      <c r="T64" s="29">
        <f t="shared" si="0"/>
        <v>1894.253580315241</v>
      </c>
    </row>
    <row r="65" spans="1:20" ht="12.75">
      <c r="A65" s="18"/>
      <c r="B65" s="4" t="s">
        <v>71</v>
      </c>
      <c r="C65" s="4" t="s">
        <v>70</v>
      </c>
      <c r="D65" s="5">
        <v>10.12</v>
      </c>
      <c r="E65" s="6">
        <f>IF(D65&lt;1.5,,IF(D65&lt;1.5,,SUM(51.39*(POWER((D65-1.5),1.05)))))</f>
        <v>493.3569457313063</v>
      </c>
      <c r="F65" s="5"/>
      <c r="G65" s="6">
        <f t="shared" si="1"/>
        <v>0</v>
      </c>
      <c r="H65" s="5">
        <v>8.3</v>
      </c>
      <c r="I65" s="6">
        <f>IF(H65&lt;0.1,,IF(H65&gt;11.5,,SUM(58.015*(POWER((11.5-H65),1.81)))))</f>
        <v>476.2793555768389</v>
      </c>
      <c r="J65" s="7">
        <v>150</v>
      </c>
      <c r="K65" s="6">
        <f>IF(J65&lt;75,,IF(J65&lt;75,,SUM(0.8465*(POWER((J65-75),1.42)))))</f>
        <v>389.2368564555028</v>
      </c>
      <c r="L65" s="8">
        <v>0</v>
      </c>
      <c r="M65" s="6">
        <f t="shared" si="2"/>
        <v>0</v>
      </c>
      <c r="N65" s="9">
        <v>3</v>
      </c>
      <c r="O65" s="10" t="s">
        <v>10</v>
      </c>
      <c r="P65" s="11">
        <v>31</v>
      </c>
      <c r="Q65" s="6">
        <f>IF((N65*60+P65)&lt;0.1,,IF((N65*60+P65)&gt;305.5,,SUM(0.08713*(POWER((305.5-(N65*60+P65)),1.85)))))</f>
        <v>393.2933106719412</v>
      </c>
      <c r="R65" s="12">
        <f>SUM(E65,G65,I65,K65,M65,Q65)</f>
        <v>1752.1664684355892</v>
      </c>
      <c r="T65" s="29">
        <f t="shared" si="0"/>
        <v>1752.1664684355892</v>
      </c>
    </row>
    <row r="66" spans="1:20" ht="12.75">
      <c r="A66" s="23"/>
      <c r="B66" s="4" t="s">
        <v>72</v>
      </c>
      <c r="C66" s="4" t="s">
        <v>70</v>
      </c>
      <c r="D66" s="5">
        <v>0</v>
      </c>
      <c r="E66" s="6">
        <f>IF(D66&lt;1.5,,IF(D66&lt;1.5,,SUM(51.39*(POWER((D66-1.5),1.05)))))</f>
        <v>0</v>
      </c>
      <c r="F66" s="5">
        <v>63</v>
      </c>
      <c r="G66" s="6">
        <f t="shared" si="1"/>
        <v>420.1754419917512</v>
      </c>
      <c r="H66" s="5">
        <v>7.9</v>
      </c>
      <c r="I66" s="6">
        <f>IF(H66&lt;0.1,,IF(H66&gt;11.5,,SUM(58.015*(POWER((11.5-H66),1.81)))))</f>
        <v>589.4511549386382</v>
      </c>
      <c r="J66" s="7"/>
      <c r="K66" s="6">
        <f>IF(J66&lt;75,,IF(J66&lt;75,,SUM(0.8465*(POWER((J66-75),1.42)))))</f>
        <v>0</v>
      </c>
      <c r="L66" s="8">
        <v>351</v>
      </c>
      <c r="M66" s="6">
        <f t="shared" si="2"/>
        <v>132.17604595512498</v>
      </c>
      <c r="N66" s="9">
        <v>3</v>
      </c>
      <c r="O66" s="10" t="s">
        <v>10</v>
      </c>
      <c r="P66" s="11">
        <v>30.5</v>
      </c>
      <c r="Q66" s="6">
        <f>IF((N66*60+P66)&lt;0.1,,IF((N66*60+P66)&gt;305.5,,SUM(0.08713*(POWER((305.5-(N66*60+P66)),1.85)))))</f>
        <v>397.1516615372604</v>
      </c>
      <c r="R66" s="12">
        <f>SUM(E66,G66,I66,K66,M66,Q66)</f>
        <v>1538.9543044227748</v>
      </c>
      <c r="T66" s="29">
        <f t="shared" si="0"/>
        <v>1538.9543044227748</v>
      </c>
    </row>
    <row r="67" spans="1:20" ht="12.75">
      <c r="A67" s="18"/>
      <c r="B67" s="4" t="s">
        <v>73</v>
      </c>
      <c r="C67" s="4" t="s">
        <v>70</v>
      </c>
      <c r="D67" s="5">
        <v>0</v>
      </c>
      <c r="E67" s="6">
        <f>IF(D67&lt;1.5,,IF(D67&lt;1.5,,SUM(51.39*(POWER((D67-1.5),1.05)))))</f>
        <v>0</v>
      </c>
      <c r="F67" s="5">
        <v>52</v>
      </c>
      <c r="G67" s="6">
        <f t="shared" si="1"/>
        <v>325.31300731878866</v>
      </c>
      <c r="H67" s="5">
        <v>8</v>
      </c>
      <c r="I67" s="6">
        <f>IF(H67&lt;0.1,,IF(H67&gt;11.5,,SUM(58.015*(POWER((11.5-H67),1.81)))))</f>
        <v>560.1488605280047</v>
      </c>
      <c r="J67" s="7">
        <v>140</v>
      </c>
      <c r="K67" s="6">
        <f>IF(J67&lt;75,,IF(J67&lt;75,,SUM(0.8465*(POWER((J67-75),1.42)))))</f>
        <v>317.6610220523158</v>
      </c>
      <c r="L67" s="8">
        <v>0</v>
      </c>
      <c r="M67" s="6">
        <f t="shared" si="2"/>
        <v>0</v>
      </c>
      <c r="N67" s="9">
        <v>3</v>
      </c>
      <c r="O67" s="10" t="s">
        <v>10</v>
      </c>
      <c r="P67" s="11">
        <v>44.8</v>
      </c>
      <c r="Q67" s="6">
        <f>IF((N67*60+P67)&lt;0.1,,IF((N67*60+P67)&gt;305.5,,SUM(0.08713*(POWER((305.5-(N67*60+P67)),1.85)))))</f>
        <v>293.6863442416512</v>
      </c>
      <c r="R67" s="12">
        <f>SUM(E67,G67,I67,K67,M67,Q67)</f>
        <v>1496.8092341407605</v>
      </c>
      <c r="T67" s="29">
        <f t="shared" si="0"/>
        <v>1496.8092341407605</v>
      </c>
    </row>
    <row r="68" spans="1:20" ht="12.75">
      <c r="A68" s="18"/>
      <c r="B68" s="4" t="s">
        <v>74</v>
      </c>
      <c r="C68" s="4" t="s">
        <v>70</v>
      </c>
      <c r="D68" s="5">
        <v>9.04</v>
      </c>
      <c r="E68" s="6">
        <f>IF(D68&lt;1.5,,IF(D68&lt;1.5,,SUM(51.39*(POWER((D68-1.5),1.05)))))</f>
        <v>428.6654989783457</v>
      </c>
      <c r="F68" s="5"/>
      <c r="G68" s="6">
        <f t="shared" si="1"/>
        <v>0</v>
      </c>
      <c r="H68" s="5">
        <v>9.3</v>
      </c>
      <c r="I68" s="6">
        <f>IF(H68&lt;0.1,,IF(H68&gt;11.5,,SUM(58.015*(POWER((11.5-H68),1.81)))))</f>
        <v>241.72710390843406</v>
      </c>
      <c r="J68" s="7"/>
      <c r="K68" s="6">
        <f>IF(J68&lt;75,,IF(J68&lt;75,,SUM(0.8465*(POWER((J68-75),1.42)))))</f>
        <v>0</v>
      </c>
      <c r="L68" s="8">
        <v>344</v>
      </c>
      <c r="M68" s="6">
        <f t="shared" si="2"/>
        <v>122.39489416462264</v>
      </c>
      <c r="N68" s="9">
        <v>3</v>
      </c>
      <c r="O68" s="10" t="s">
        <v>10</v>
      </c>
      <c r="P68" s="11">
        <v>42.1</v>
      </c>
      <c r="Q68" s="6">
        <f>IF((N68*60+P68)&lt;0.1,,IF((N68*60+P68)&gt;305.5,,SUM(0.08713*(POWER((305.5-(N68*60+P68)),1.85)))))</f>
        <v>312.12237846870795</v>
      </c>
      <c r="R68" s="12">
        <f>SUM(E68,G68,I68,K68,M68,Q68)</f>
        <v>1104.9098755201103</v>
      </c>
      <c r="S68">
        <v>0</v>
      </c>
      <c r="T68" s="29">
        <f aca="true" t="shared" si="3" ref="T68:T112">PRODUCT(R68,S68)</f>
        <v>0</v>
      </c>
    </row>
    <row r="69" spans="1:20" ht="12.75">
      <c r="A69" s="18"/>
      <c r="B69" s="4"/>
      <c r="C69" s="4"/>
      <c r="D69" s="5"/>
      <c r="E69" s="6"/>
      <c r="F69" s="5"/>
      <c r="G69" s="6"/>
      <c r="H69" s="5"/>
      <c r="I69" s="6"/>
      <c r="J69" s="7"/>
      <c r="K69" s="6"/>
      <c r="L69" s="8"/>
      <c r="M69" s="6"/>
      <c r="N69" s="9"/>
      <c r="O69" s="10"/>
      <c r="P69" s="11"/>
      <c r="Q69" s="6"/>
      <c r="R69" s="12">
        <f>SUM(T64:T68)</f>
        <v>6682.183587314366</v>
      </c>
      <c r="T69" s="29"/>
    </row>
    <row r="70" spans="1:20" ht="12.75">
      <c r="A70" s="13"/>
      <c r="J70" s="14"/>
      <c r="N70" s="14"/>
      <c r="O70" s="14"/>
      <c r="T70" s="29"/>
    </row>
    <row r="71" spans="1:20" ht="12.75">
      <c r="A71" s="18"/>
      <c r="B71" s="4" t="s">
        <v>75</v>
      </c>
      <c r="C71" s="4" t="s">
        <v>77</v>
      </c>
      <c r="D71" s="5">
        <v>9.72</v>
      </c>
      <c r="E71" s="6">
        <f>IF(D71&lt;1.5,,IF(D71&lt;1.5,,SUM(51.39*(POWER((D71-1.5),1.05)))))</f>
        <v>469.34697821363125</v>
      </c>
      <c r="F71" s="5"/>
      <c r="G71" s="6">
        <f>IF(F71&lt;10,,IF(F71&lt;10,,SUM(5.33*(POWER((F71-10),1.1)))))</f>
        <v>0</v>
      </c>
      <c r="H71" s="5">
        <v>8.1</v>
      </c>
      <c r="I71" s="6">
        <f>IF(H71&lt;0.1,,IF(H71&gt;11.5,,SUM(58.015*(POWER((11.5-H71),1.81)))))</f>
        <v>531.5169717322173</v>
      </c>
      <c r="J71" s="7">
        <v>140</v>
      </c>
      <c r="K71" s="6">
        <f>IF(J71&lt;75,,IF(J71&lt;75,,SUM(0.8465*(POWER((J71-75),1.42)))))</f>
        <v>317.6610220523158</v>
      </c>
      <c r="L71" s="8">
        <v>0</v>
      </c>
      <c r="M71" s="6">
        <f>IF(L71&lt;220,,IF(L71&lt;220,,SUM(0.14354*(POWER((L71-220),1.4)))))</f>
        <v>0</v>
      </c>
      <c r="N71" s="9">
        <v>3</v>
      </c>
      <c r="O71" s="10" t="s">
        <v>10</v>
      </c>
      <c r="P71" s="11">
        <v>28.4</v>
      </c>
      <c r="Q71" s="6">
        <f>IF((N71*60+P71)&lt;0.1,,IF((N71*60+P71)&gt;305.5,,SUM(0.08713*(POWER((305.5-(N71*60+P71)),1.85)))))</f>
        <v>413.5454904368145</v>
      </c>
      <c r="R71" s="12">
        <f>SUM(E71,G71,I71,K71,M71,Q71)</f>
        <v>1732.0704624349787</v>
      </c>
      <c r="T71" s="29">
        <f t="shared" si="3"/>
        <v>1732.0704624349787</v>
      </c>
    </row>
    <row r="72" spans="1:20" ht="12.75">
      <c r="A72" s="18"/>
      <c r="B72" s="4" t="s">
        <v>76</v>
      </c>
      <c r="C72" s="4" t="s">
        <v>77</v>
      </c>
      <c r="D72" s="5">
        <v>0</v>
      </c>
      <c r="E72" s="6">
        <f>IF(D72&lt;1.5,,IF(D72&lt;1.5,,SUM(51.39*(POWER((D72-1.5),1.05)))))</f>
        <v>0</v>
      </c>
      <c r="F72" s="5">
        <v>81</v>
      </c>
      <c r="G72" s="6">
        <f>IF(F72&lt;10,,IF(F72&lt;10,,SUM(5.33*(POWER((F72-10),1.1)))))</f>
        <v>579.5773337226938</v>
      </c>
      <c r="H72" s="5">
        <v>8.1</v>
      </c>
      <c r="I72" s="6">
        <f>IF(H72&lt;0.1,,IF(H72&gt;11.5,,SUM(58.015*(POWER((11.5-H72),1.81)))))</f>
        <v>531.5169717322173</v>
      </c>
      <c r="J72" s="7">
        <v>0</v>
      </c>
      <c r="K72" s="6">
        <f>IF(J72&lt;75,,IF(J72&lt;75,,SUM(0.8465*(POWER((J72-75),1.42)))))</f>
        <v>0</v>
      </c>
      <c r="L72" s="8">
        <v>0</v>
      </c>
      <c r="M72" s="6">
        <f>IF(L72&lt;220,,IF(L72&lt;220,,SUM(0.14354*(POWER((L72-220),1.4)))))</f>
        <v>0</v>
      </c>
      <c r="N72" s="9">
        <v>0</v>
      </c>
      <c r="O72" s="10" t="s">
        <v>10</v>
      </c>
      <c r="P72" s="11"/>
      <c r="Q72" s="6">
        <f>IF((N72*60+P72)&lt;0.1,,IF((N72*60+P72)&gt;305.5,,SUM(0.08713*(POWER((305.5-(N72*60+P72)),1.85)))))</f>
        <v>0</v>
      </c>
      <c r="R72" s="12">
        <f>SUM(E72,G72,I72,K72,M72,Q72)</f>
        <v>1111.0943054549111</v>
      </c>
      <c r="T72" s="29">
        <f t="shared" si="3"/>
        <v>1111.0943054549111</v>
      </c>
    </row>
    <row r="73" spans="1:20" ht="12.75">
      <c r="A73" s="23"/>
      <c r="B73" s="4" t="s">
        <v>78</v>
      </c>
      <c r="C73" s="4" t="s">
        <v>77</v>
      </c>
      <c r="D73" s="5">
        <v>0</v>
      </c>
      <c r="E73" s="6">
        <f>IF(D73&lt;1.5,,IF(D73&lt;1.5,,SUM(51.39*(POWER((D73-1.5),1.05)))))</f>
        <v>0</v>
      </c>
      <c r="F73" s="5">
        <v>53</v>
      </c>
      <c r="G73" s="6">
        <f>IF(F73&lt;10,,IF(F73&lt;10,,SUM(5.33*(POWER((F73-10),1.1)))))</f>
        <v>333.84318122905535</v>
      </c>
      <c r="H73" s="5">
        <v>8.6</v>
      </c>
      <c r="I73" s="6">
        <f>IF(H73&lt;0.1,,IF(H73&gt;11.5,,SUM(58.015*(POWER((11.5-H73),1.81)))))</f>
        <v>398.54803550481176</v>
      </c>
      <c r="J73" s="7"/>
      <c r="K73" s="6">
        <f>IF(J73&lt;75,,IF(J73&lt;75,,SUM(0.8465*(POWER((J73-75),1.42)))))</f>
        <v>0</v>
      </c>
      <c r="L73" s="8">
        <v>441</v>
      </c>
      <c r="M73" s="6">
        <f>IF(L73&lt;220,,IF(L73&lt;220,,SUM(0.14354*(POWER((L73-220),1.4)))))</f>
        <v>274.8666978750164</v>
      </c>
      <c r="N73" s="9">
        <v>3</v>
      </c>
      <c r="O73" s="10" t="s">
        <v>10</v>
      </c>
      <c r="P73" s="11">
        <v>51.6</v>
      </c>
      <c r="Q73" s="6">
        <f>IF((N73*60+P73)&lt;0.1,,IF((N73*60+P73)&gt;305.5,,SUM(0.08713*(POWER((305.5-(N73*60+P73)),1.85)))))</f>
        <v>249.5513508329362</v>
      </c>
      <c r="R73" s="12">
        <f>SUM(E73,G73,I73,K73,M73,Q73)</f>
        <v>1256.8092654418197</v>
      </c>
      <c r="T73" s="29">
        <f t="shared" si="3"/>
        <v>1256.8092654418197</v>
      </c>
    </row>
    <row r="74" spans="1:20" ht="12.75">
      <c r="A74" s="18"/>
      <c r="B74" s="4" t="s">
        <v>79</v>
      </c>
      <c r="C74" s="4" t="s">
        <v>77</v>
      </c>
      <c r="D74" s="5">
        <v>9.61</v>
      </c>
      <c r="E74" s="6">
        <f>IF(D74&lt;1.5,,IF(D74&lt;1.5,,SUM(51.39*(POWER((D74-1.5),1.05)))))</f>
        <v>462.7543549997149</v>
      </c>
      <c r="F74" s="5"/>
      <c r="G74" s="6">
        <f>IF(F74&lt;10,,IF(F74&lt;10,,SUM(5.33*(POWER((F74-10),1.1)))))</f>
        <v>0</v>
      </c>
      <c r="H74" s="5">
        <v>8.3</v>
      </c>
      <c r="I74" s="6">
        <f>IF(H74&lt;0.1,,IF(H74&gt;11.5,,SUM(58.015*(POWER((11.5-H74),1.81)))))</f>
        <v>476.2793555768389</v>
      </c>
      <c r="J74" s="7"/>
      <c r="K74" s="6">
        <f>IF(J74&lt;75,,IF(J74&lt;75,,SUM(0.8465*(POWER((J74-75),1.42)))))</f>
        <v>0</v>
      </c>
      <c r="L74" s="8">
        <v>397</v>
      </c>
      <c r="M74" s="6">
        <f>IF(L74&lt;220,,IF(L74&lt;220,,SUM(0.14354*(POWER((L74-220),1.4)))))</f>
        <v>201.43526990734878</v>
      </c>
      <c r="N74" s="9">
        <v>3</v>
      </c>
      <c r="O74" s="10" t="s">
        <v>10</v>
      </c>
      <c r="P74" s="11">
        <v>43.7</v>
      </c>
      <c r="Q74" s="6">
        <f>IF((N74*60+P74)&lt;0.1,,IF((N74*60+P74)&gt;305.5,,SUM(0.08713*(POWER((305.5-(N74*60+P74)),1.85)))))</f>
        <v>301.13506286289834</v>
      </c>
      <c r="R74" s="12">
        <f>SUM(E74,G74,I74,K74,M74,Q74)</f>
        <v>1441.604043346801</v>
      </c>
      <c r="T74" s="29">
        <f t="shared" si="3"/>
        <v>1441.604043346801</v>
      </c>
    </row>
    <row r="75" spans="1:20" ht="12.75">
      <c r="A75" s="18"/>
      <c r="B75" s="4" t="s">
        <v>80</v>
      </c>
      <c r="C75" s="4" t="s">
        <v>77</v>
      </c>
      <c r="D75" s="5">
        <v>7.55</v>
      </c>
      <c r="E75" s="6">
        <f>IF(D75&lt;1.5,,IF(D75&lt;1.5,,SUM(51.39*(POWER((D75-1.5),1.05)))))</f>
        <v>340.1901706370095</v>
      </c>
      <c r="F75" s="5"/>
      <c r="G75" s="6">
        <f>IF(F75&lt;10,,IF(F75&lt;10,,SUM(5.33*(POWER((F75-10),1.1)))))</f>
        <v>0</v>
      </c>
      <c r="H75" s="5">
        <v>0</v>
      </c>
      <c r="I75" s="6">
        <f>IF(H75&lt;0.1,,IF(H75&gt;11.5,,SUM(58.015*(POWER((11.5-H75),1.81)))))</f>
        <v>0</v>
      </c>
      <c r="J75" s="7"/>
      <c r="K75" s="6">
        <f>IF(J75&lt;75,,IF(J75&lt;75,,SUM(0.8465*(POWER((J75-75),1.42)))))</f>
        <v>0</v>
      </c>
      <c r="L75" s="8">
        <v>0</v>
      </c>
      <c r="M75" s="6">
        <f>IF(L75&lt;220,,IF(L75&lt;220,,SUM(0.14354*(POWER((L75-220),1.4)))))</f>
        <v>0</v>
      </c>
      <c r="N75" s="9">
        <v>0</v>
      </c>
      <c r="O75" s="10" t="s">
        <v>10</v>
      </c>
      <c r="P75" s="11"/>
      <c r="Q75" s="6">
        <f>IF((N75*60+P75)&lt;0.1,,IF((N75*60+P75)&gt;305.5,,SUM(0.08713*(POWER((305.5-(N75*60+P75)),1.85)))))</f>
        <v>0</v>
      </c>
      <c r="R75" s="12">
        <f>SUM(E75,G75,I75,K75,M75,Q75)</f>
        <v>340.1901706370095</v>
      </c>
      <c r="S75">
        <v>0</v>
      </c>
      <c r="T75" s="29">
        <f t="shared" si="3"/>
        <v>0</v>
      </c>
    </row>
    <row r="76" spans="1:20" ht="12.75">
      <c r="A76" s="18"/>
      <c r="B76" s="4"/>
      <c r="C76" s="4"/>
      <c r="D76" s="5"/>
      <c r="E76" s="6"/>
      <c r="F76" s="5"/>
      <c r="G76" s="6"/>
      <c r="H76" s="5"/>
      <c r="I76" s="6"/>
      <c r="J76" s="7"/>
      <c r="K76" s="6"/>
      <c r="L76" s="8"/>
      <c r="M76" s="6"/>
      <c r="N76" s="9"/>
      <c r="O76" s="10"/>
      <c r="P76" s="11"/>
      <c r="Q76" s="6"/>
      <c r="R76" s="12">
        <f>SUM(T71:T75)</f>
        <v>5541.57807667851</v>
      </c>
      <c r="T76" s="29"/>
    </row>
    <row r="77" spans="1:20" ht="12.75">
      <c r="A77" s="19"/>
      <c r="B77" s="15"/>
      <c r="C77" s="15"/>
      <c r="D77" s="16"/>
      <c r="E77" s="7"/>
      <c r="F77" s="16"/>
      <c r="G77" s="7"/>
      <c r="H77" s="16"/>
      <c r="I77" s="7"/>
      <c r="J77" s="7"/>
      <c r="K77" s="7"/>
      <c r="L77" s="15"/>
      <c r="M77" s="7"/>
      <c r="N77" s="9"/>
      <c r="O77" s="10"/>
      <c r="P77" s="17"/>
      <c r="Q77" s="7"/>
      <c r="R77" s="10"/>
      <c r="T77" s="29"/>
    </row>
    <row r="78" spans="1:20" ht="12.75">
      <c r="A78" s="18"/>
      <c r="B78" s="4" t="s">
        <v>81</v>
      </c>
      <c r="C78" s="4" t="s">
        <v>82</v>
      </c>
      <c r="D78" s="5">
        <v>10.7</v>
      </c>
      <c r="E78" s="6">
        <f>IF(D78&lt;1.5,,IF(D78&lt;1.5,,SUM(51.39*(POWER((D78-1.5),1.05)))))</f>
        <v>528.2698640344588</v>
      </c>
      <c r="F78" s="5"/>
      <c r="G78" s="6">
        <f>IF(F78&lt;10,,IF(F78&lt;10,,SUM(5.33*(POWER((F78-10),1.1)))))</f>
        <v>0</v>
      </c>
      <c r="H78" s="5">
        <v>7.4</v>
      </c>
      <c r="I78" s="6">
        <f>IF(H78&lt;0.1,,IF(H78&gt;11.5,,SUM(58.015*(POWER((11.5-H78),1.81)))))</f>
        <v>745.8973723883611</v>
      </c>
      <c r="J78" s="7">
        <v>156</v>
      </c>
      <c r="K78" s="6">
        <f>IF(J78&lt;75,,IF(J78&lt;75,,SUM(0.8465*(POWER((J78-75),1.42)))))</f>
        <v>434.18587343803136</v>
      </c>
      <c r="L78" s="8">
        <v>0</v>
      </c>
      <c r="M78" s="6">
        <f>IF(L78&lt;220,,IF(L78&lt;220,,SUM(0.14354*(POWER((L78-220),1.4)))))</f>
        <v>0</v>
      </c>
      <c r="N78" s="9">
        <v>3</v>
      </c>
      <c r="O78" s="10" t="s">
        <v>10</v>
      </c>
      <c r="P78" s="11">
        <v>1.5</v>
      </c>
      <c r="Q78" s="6">
        <f>IF((N78*60+P78)&lt;0.1,,IF((N78*60+P78)&gt;305.5,,SUM(0.08713*(POWER((305.5-(N78*60+P78)),1.85)))))</f>
        <v>650.1264442784385</v>
      </c>
      <c r="R78" s="12">
        <f>SUM(E78,G78,I78,K78,M78,Q78)</f>
        <v>2358.4795541392896</v>
      </c>
      <c r="T78" s="29">
        <f t="shared" si="3"/>
        <v>2358.4795541392896</v>
      </c>
    </row>
    <row r="79" spans="1:20" ht="12.75">
      <c r="A79" s="18"/>
      <c r="B79" s="4" t="s">
        <v>83</v>
      </c>
      <c r="C79" s="4" t="s">
        <v>82</v>
      </c>
      <c r="D79" s="5">
        <v>9.34</v>
      </c>
      <c r="E79" s="6">
        <f>IF(D79&lt;1.5,,IF(D79&lt;1.5,,SUM(51.39*(POWER((D79-1.5),1.05)))))</f>
        <v>446.59153150751524</v>
      </c>
      <c r="F79" s="5"/>
      <c r="G79" s="6">
        <f>IF(F79&lt;10,,IF(F79&lt;10,,SUM(5.33*(POWER((F79-10),1.1)))))</f>
        <v>0</v>
      </c>
      <c r="H79" s="5">
        <v>8</v>
      </c>
      <c r="I79" s="6">
        <f>IF(H79&lt;0.1,,IF(H79&gt;11.5,,SUM(58.015*(POWER((11.5-H79),1.81)))))</f>
        <v>560.1488605280047</v>
      </c>
      <c r="J79" s="7">
        <v>150</v>
      </c>
      <c r="K79" s="6">
        <f>IF(J79&lt;75,,IF(J79&lt;75,,SUM(0.8465*(POWER((J79-75),1.42)))))</f>
        <v>389.2368564555028</v>
      </c>
      <c r="L79" s="8">
        <v>0</v>
      </c>
      <c r="M79" s="6">
        <f>IF(L79&lt;220,,IF(L79&lt;220,,SUM(0.14354*(POWER((L79-220),1.4)))))</f>
        <v>0</v>
      </c>
      <c r="N79" s="9">
        <v>3</v>
      </c>
      <c r="O79" s="10" t="s">
        <v>10</v>
      </c>
      <c r="P79" s="11">
        <v>20.4</v>
      </c>
      <c r="Q79" s="6">
        <f>IF((N79*60+P79)&lt;0.1,,IF((N79*60+P79)&gt;305.5,,SUM(0.08713*(POWER((305.5-(N79*60+P79)),1.85)))))</f>
        <v>478.77640419733586</v>
      </c>
      <c r="R79" s="12">
        <f>SUM(E79,G79,I79,K79,M79,Q79)</f>
        <v>1874.7536526883587</v>
      </c>
      <c r="T79" s="29">
        <f t="shared" si="3"/>
        <v>1874.7536526883587</v>
      </c>
    </row>
    <row r="80" spans="1:20" ht="12.75">
      <c r="A80" s="23"/>
      <c r="B80" s="4" t="s">
        <v>84</v>
      </c>
      <c r="C80" s="4" t="s">
        <v>82</v>
      </c>
      <c r="D80" s="5">
        <v>0</v>
      </c>
      <c r="E80" s="6">
        <f>IF(D80&lt;1.5,,IF(D80&lt;1.5,,SUM(51.39*(POWER((D80-1.5),1.05)))))</f>
        <v>0</v>
      </c>
      <c r="F80" s="5">
        <v>59</v>
      </c>
      <c r="G80" s="6">
        <f>IF(F80&lt;10,,IF(F80&lt;10,,SUM(5.33*(POWER((F80-10),1.1)))))</f>
        <v>385.4276766136494</v>
      </c>
      <c r="H80" s="5">
        <v>8</v>
      </c>
      <c r="I80" s="6">
        <f>IF(H80&lt;0.1,,IF(H80&gt;11.5,,SUM(58.015*(POWER((11.5-H80),1.81)))))</f>
        <v>560.1488605280047</v>
      </c>
      <c r="J80" s="7"/>
      <c r="K80" s="6">
        <f>IF(J80&lt;75,,IF(J80&lt;75,,SUM(0.8465*(POWER((J80-75),1.42)))))</f>
        <v>0</v>
      </c>
      <c r="L80" s="8">
        <v>467</v>
      </c>
      <c r="M80" s="6">
        <f>IF(L80&lt;220,,IF(L80&lt;220,,SUM(0.14354*(POWER((L80-220),1.4)))))</f>
        <v>321.1801351094096</v>
      </c>
      <c r="N80" s="9">
        <v>3</v>
      </c>
      <c r="O80" s="10" t="s">
        <v>10</v>
      </c>
      <c r="P80" s="11">
        <v>26.3</v>
      </c>
      <c r="Q80" s="6">
        <f>IF((N80*60+P80)&lt;0.1,,IF((N80*60+P80)&gt;305.5,,SUM(0.08713*(POWER((305.5-(N80*60+P80)),1.85)))))</f>
        <v>430.2434897676062</v>
      </c>
      <c r="R80" s="12">
        <f>SUM(E80,G80,I80,K80,M80,Q80)</f>
        <v>1697.00016201867</v>
      </c>
      <c r="T80" s="29">
        <f t="shared" si="3"/>
        <v>1697.00016201867</v>
      </c>
    </row>
    <row r="81" spans="1:20" ht="12.75">
      <c r="A81" s="18"/>
      <c r="B81" s="4" t="s">
        <v>85</v>
      </c>
      <c r="C81" s="4" t="s">
        <v>82</v>
      </c>
      <c r="D81" s="5">
        <v>8.64</v>
      </c>
      <c r="E81" s="6">
        <f>IF(D81&lt;1.5,,IF(D81&lt;1.5,,SUM(51.39*(POWER((D81-1.5),1.05)))))</f>
        <v>404.819794475293</v>
      </c>
      <c r="F81" s="5"/>
      <c r="G81" s="6">
        <f>IF(F81&lt;10,,IF(F81&lt;10,,SUM(5.33*(POWER((F81-10),1.1)))))</f>
        <v>0</v>
      </c>
      <c r="H81" s="5">
        <v>7.3</v>
      </c>
      <c r="I81" s="6">
        <f>IF(H81&lt;0.1,,IF(H81&gt;11.5,,SUM(58.015*(POWER((11.5-H81),1.81)))))</f>
        <v>779.1507843563319</v>
      </c>
      <c r="J81" s="7"/>
      <c r="K81" s="6">
        <f>IF(J81&lt;75,,IF(J81&lt;75,,SUM(0.8465*(POWER((J81-75),1.42)))))</f>
        <v>0</v>
      </c>
      <c r="L81" s="8">
        <v>504</v>
      </c>
      <c r="M81" s="6">
        <f>IF(L81&lt;220,,IF(L81&lt;220,,SUM(0.14354*(POWER((L81-220),1.4)))))</f>
        <v>390.49782381428366</v>
      </c>
      <c r="N81" s="9">
        <v>3</v>
      </c>
      <c r="O81" s="10" t="s">
        <v>10</v>
      </c>
      <c r="P81" s="11">
        <v>30.7</v>
      </c>
      <c r="Q81" s="6">
        <f>IF((N81*60+P81)&lt;0.1,,IF((N81*60+P81)&gt;305.5,,SUM(0.08713*(POWER((305.5-(N81*60+P81)),1.85)))))</f>
        <v>395.60624445496677</v>
      </c>
      <c r="R81" s="12">
        <f>SUM(E81,G81,I81,K81,M81,Q81)</f>
        <v>1970.0746471008754</v>
      </c>
      <c r="T81" s="29">
        <f t="shared" si="3"/>
        <v>1970.0746471008754</v>
      </c>
    </row>
    <row r="82" spans="1:20" ht="12.75">
      <c r="A82" s="18"/>
      <c r="B82" s="4" t="s">
        <v>121</v>
      </c>
      <c r="C82" s="4" t="s">
        <v>82</v>
      </c>
      <c r="D82" s="5">
        <v>0</v>
      </c>
      <c r="E82" s="6">
        <f>IF(D82&lt;1.5,,IF(D82&lt;1.5,,SUM(51.39*(POWER((D82-1.5),1.05)))))</f>
        <v>0</v>
      </c>
      <c r="F82" s="5">
        <v>47</v>
      </c>
      <c r="G82" s="6">
        <f>IF(F82&lt;10,,IF(F82&lt;10,,SUM(5.33*(POWER((F82-10),1.1)))))</f>
        <v>282.97567562283774</v>
      </c>
      <c r="H82" s="5">
        <v>7.6</v>
      </c>
      <c r="I82" s="6">
        <f>IF(H82&lt;0.1,,IF(H82&gt;11.5,,SUM(58.015*(POWER((11.5-H82),1.81)))))</f>
        <v>681.3452542632787</v>
      </c>
      <c r="J82" s="7"/>
      <c r="K82" s="6">
        <f>IF(J82&lt;75,,IF(J82&lt;75,,SUM(0.8465*(POWER((J82-75),1.42)))))</f>
        <v>0</v>
      </c>
      <c r="L82" s="8">
        <v>457</v>
      </c>
      <c r="M82" s="6">
        <f>IF(L82&lt;220,,IF(L82&lt;220,,SUM(0.14354*(POWER((L82-220),1.4)))))</f>
        <v>303.124211547809</v>
      </c>
      <c r="N82" s="9">
        <v>3</v>
      </c>
      <c r="O82" s="10" t="s">
        <v>10</v>
      </c>
      <c r="P82" s="11">
        <v>34.5</v>
      </c>
      <c r="Q82" s="6">
        <f>IF((N82*60+P82)&lt;0.1,,IF((N82*60+P82)&gt;305.5,,SUM(0.08713*(POWER((305.5-(N82*60+P82)),1.85)))))</f>
        <v>366.77040921297936</v>
      </c>
      <c r="R82" s="12">
        <f>SUM(E82,G82,I82,K82,M82,Q82)</f>
        <v>1634.2155506469046</v>
      </c>
      <c r="S82">
        <v>0</v>
      </c>
      <c r="T82" s="29">
        <f t="shared" si="3"/>
        <v>0</v>
      </c>
    </row>
    <row r="83" spans="1:20" ht="12.75">
      <c r="A83" s="18"/>
      <c r="B83" s="4"/>
      <c r="C83" s="4"/>
      <c r="D83" s="5"/>
      <c r="E83" s="6"/>
      <c r="F83" s="5"/>
      <c r="G83" s="6"/>
      <c r="H83" s="5"/>
      <c r="I83" s="6"/>
      <c r="J83" s="7"/>
      <c r="K83" s="6"/>
      <c r="L83" s="8"/>
      <c r="M83" s="6"/>
      <c r="N83" s="9"/>
      <c r="O83" s="10"/>
      <c r="P83" s="11"/>
      <c r="Q83" s="6"/>
      <c r="R83" s="12">
        <f>SUM(T78:T82)</f>
        <v>7900.308015947194</v>
      </c>
      <c r="T83" s="29"/>
    </row>
    <row r="84" spans="1:20" ht="12.75">
      <c r="A84" s="19"/>
      <c r="B84" s="15"/>
      <c r="C84" s="15"/>
      <c r="D84" s="16"/>
      <c r="E84" s="7"/>
      <c r="F84" s="16"/>
      <c r="G84" s="7"/>
      <c r="H84" s="16"/>
      <c r="I84" s="7"/>
      <c r="J84" s="7"/>
      <c r="K84" s="7"/>
      <c r="L84" s="15"/>
      <c r="M84" s="7"/>
      <c r="N84" s="9"/>
      <c r="O84" s="10"/>
      <c r="P84" s="17"/>
      <c r="Q84" s="7"/>
      <c r="R84" s="10"/>
      <c r="T84" s="29"/>
    </row>
    <row r="85" spans="1:20" ht="12.75">
      <c r="A85" s="23"/>
      <c r="B85" s="4" t="s">
        <v>87</v>
      </c>
      <c r="C85" s="4" t="s">
        <v>88</v>
      </c>
      <c r="D85" s="5">
        <v>11.23</v>
      </c>
      <c r="E85" s="6">
        <f>IF(D85&lt;1.5,,IF(D85&lt;1.5,,SUM(51.39*(POWER((D85-1.5),1.05)))))</f>
        <v>560.2696535398576</v>
      </c>
      <c r="F85" s="5"/>
      <c r="G85" s="6">
        <f>IF(F85&lt;10,,IF(F85&lt;10,,SUM(5.33*(POWER((F85-10),1.1)))))</f>
        <v>0</v>
      </c>
      <c r="H85" s="5">
        <v>7.4</v>
      </c>
      <c r="I85" s="6">
        <f>IF(H85&lt;0.1,,IF(H85&gt;11.5,,SUM(58.015*(POWER((11.5-H85),1.81)))))</f>
        <v>745.8973723883611</v>
      </c>
      <c r="J85" s="7">
        <v>162</v>
      </c>
      <c r="K85" s="6">
        <f>IF(J85&lt;75,,IF(J85&lt;75,,SUM(0.8465*(POWER((J85-75),1.42)))))</f>
        <v>480.55632879447955</v>
      </c>
      <c r="L85" s="8">
        <v>0</v>
      </c>
      <c r="M85" s="6">
        <f>IF(L85&lt;220,,IF(L85&lt;220,,SUM(0.14354*(POWER((L85-220),1.4)))))</f>
        <v>0</v>
      </c>
      <c r="N85" s="9">
        <v>3</v>
      </c>
      <c r="O85" s="10" t="s">
        <v>10</v>
      </c>
      <c r="P85" s="11">
        <v>16</v>
      </c>
      <c r="Q85" s="6">
        <f>IF((N85*60+P85)&lt;0.1,,IF((N85*60+P85)&gt;305.5,,SUM(0.08713*(POWER((305.5-(N85*60+P85)),1.85)))))</f>
        <v>516.5160658924875</v>
      </c>
      <c r="R85" s="12">
        <f>SUM(E85,G85,I85,K85,M85,Q85)</f>
        <v>2303.2394206151857</v>
      </c>
      <c r="T85" s="29">
        <f t="shared" si="3"/>
        <v>2303.2394206151857</v>
      </c>
    </row>
    <row r="86" spans="1:20" ht="12.75">
      <c r="A86" s="18"/>
      <c r="B86" s="4" t="s">
        <v>89</v>
      </c>
      <c r="C86" s="4" t="s">
        <v>88</v>
      </c>
      <c r="D86" s="5">
        <v>0</v>
      </c>
      <c r="E86" s="6">
        <f>IF(D86&lt;1.5,,IF(D86&lt;1.5,,SUM(51.39*(POWER((D86-1.5),1.05)))))</f>
        <v>0</v>
      </c>
      <c r="F86" s="5">
        <v>47</v>
      </c>
      <c r="G86" s="6">
        <f>IF(F86&lt;10,,IF(F86&lt;10,,SUM(5.33*(POWER((F86-10),1.1)))))</f>
        <v>282.97567562283774</v>
      </c>
      <c r="H86" s="5">
        <v>7.5</v>
      </c>
      <c r="I86" s="6">
        <f>IF(H86&lt;0.1,,IF(H86&gt;11.5,,SUM(58.015*(POWER((11.5-H86),1.81)))))</f>
        <v>713.2945091393923</v>
      </c>
      <c r="J86" s="7"/>
      <c r="K86" s="6">
        <f>IF(J86&lt;75,,IF(J86&lt;75,,SUM(0.8465*(POWER((J86-75),1.42)))))</f>
        <v>0</v>
      </c>
      <c r="L86" s="8">
        <v>526</v>
      </c>
      <c r="M86" s="6">
        <f>IF(L86&lt;220,,IF(L86&lt;220,,SUM(0.14354*(POWER((L86-220),1.4)))))</f>
        <v>433.4938484759961</v>
      </c>
      <c r="N86" s="9">
        <v>3</v>
      </c>
      <c r="O86" s="10" t="s">
        <v>10</v>
      </c>
      <c r="P86" s="11">
        <v>3.1</v>
      </c>
      <c r="Q86" s="6">
        <f>IF((N86*60+P86)&lt;0.1,,IF((N86*60+P86)&gt;305.5,,SUM(0.08713*(POWER((305.5-(N86*60+P86)),1.85)))))</f>
        <v>634.692457011922</v>
      </c>
      <c r="R86" s="12">
        <f>SUM(E86,G86,I86,K86,M86,Q86)</f>
        <v>2064.456490250148</v>
      </c>
      <c r="T86" s="29">
        <f t="shared" si="3"/>
        <v>2064.456490250148</v>
      </c>
    </row>
    <row r="87" spans="1:20" ht="12.75">
      <c r="A87" s="23"/>
      <c r="B87" s="4" t="s">
        <v>90</v>
      </c>
      <c r="C87" s="4" t="s">
        <v>88</v>
      </c>
      <c r="D87" s="5">
        <v>0</v>
      </c>
      <c r="E87" s="6">
        <f>IF(D87&lt;1.5,,IF(D87&lt;1.5,,SUM(51.39*(POWER((D87-1.5),1.05)))))</f>
        <v>0</v>
      </c>
      <c r="F87" s="5">
        <v>40</v>
      </c>
      <c r="G87" s="6">
        <f>IF(F87&lt;10,,IF(F87&lt;10,,SUM(5.33*(POWER((F87-10),1.1)))))</f>
        <v>224.6780206547351</v>
      </c>
      <c r="H87" s="5">
        <v>7.5</v>
      </c>
      <c r="I87" s="6">
        <f>IF(H87&lt;0.1,,IF(H87&gt;11.5,,SUM(58.015*(POWER((11.5-H87),1.81)))))</f>
        <v>713.2945091393923</v>
      </c>
      <c r="J87" s="7"/>
      <c r="K87" s="6">
        <f>IF(J87&lt;75,,IF(J87&lt;75,,SUM(0.8465*(POWER((J87-75),1.42)))))</f>
        <v>0</v>
      </c>
      <c r="L87" s="8">
        <v>486</v>
      </c>
      <c r="M87" s="6">
        <f>IF(L87&lt;220,,IF(L87&lt;220,,SUM(0.14354*(POWER((L87-220),1.4)))))</f>
        <v>356.2929534185381</v>
      </c>
      <c r="N87" s="9">
        <v>3</v>
      </c>
      <c r="O87" s="10" t="s">
        <v>10</v>
      </c>
      <c r="P87" s="11">
        <v>3.2</v>
      </c>
      <c r="Q87" s="6">
        <f>IF((N87*60+P87)&lt;0.1,,IF((N87*60+P87)&gt;305.5,,SUM(0.08713*(POWER((305.5-(N87*60+P87)),1.85)))))</f>
        <v>633.7334918754339</v>
      </c>
      <c r="R87" s="12">
        <f>SUM(E87,G87,I87,K87,M87,Q87)</f>
        <v>1927.9989750880993</v>
      </c>
      <c r="T87" s="29">
        <f t="shared" si="3"/>
        <v>1927.9989750880993</v>
      </c>
    </row>
    <row r="88" spans="1:20" ht="12.75">
      <c r="A88" s="18"/>
      <c r="B88" s="4" t="s">
        <v>91</v>
      </c>
      <c r="C88" s="4" t="s">
        <v>88</v>
      </c>
      <c r="D88" s="5">
        <v>0</v>
      </c>
      <c r="E88" s="6">
        <f>IF(D88&lt;1.5,,IF(D88&lt;1.5,,SUM(51.39*(POWER((D88-1.5),1.05)))))</f>
        <v>0</v>
      </c>
      <c r="F88" s="5">
        <v>54</v>
      </c>
      <c r="G88" s="6">
        <f>IF(F88&lt;10,,IF(F88&lt;10,,SUM(5.33*(POWER((F88-10),1.1)))))</f>
        <v>342.39321754099115</v>
      </c>
      <c r="H88" s="5">
        <v>8</v>
      </c>
      <c r="I88" s="6">
        <f>IF(H88&lt;0.1,,IF(H88&gt;11.5,,SUM(58.015*(POWER((11.5-H88),1.81)))))</f>
        <v>560.1488605280047</v>
      </c>
      <c r="J88" s="7">
        <v>165</v>
      </c>
      <c r="K88" s="6">
        <f>IF(J88&lt;75,,IF(J88&lt;75,,SUM(0.8465*(POWER((J88-75),1.42)))))</f>
        <v>504.256291882017</v>
      </c>
      <c r="L88" s="8">
        <v>0</v>
      </c>
      <c r="M88" s="6">
        <f>IF(L88&lt;220,,IF(L88&lt;220,,SUM(0.14354*(POWER((L88-220),1.4)))))</f>
        <v>0</v>
      </c>
      <c r="N88" s="9">
        <v>3</v>
      </c>
      <c r="O88" s="10" t="s">
        <v>10</v>
      </c>
      <c r="P88" s="11">
        <v>43.1</v>
      </c>
      <c r="Q88" s="6">
        <f>IF((N88*60+P88)&lt;0.1,,IF((N88*60+P88)&gt;305.5,,SUM(0.08713*(POWER((305.5-(N88*60+P88)),1.85)))))</f>
        <v>305.2341037765159</v>
      </c>
      <c r="R88" s="12">
        <f>SUM(E88,G88,I88,K88,M88,Q88)</f>
        <v>1712.0324737275287</v>
      </c>
      <c r="S88">
        <v>0</v>
      </c>
      <c r="T88" s="29">
        <f t="shared" si="3"/>
        <v>0</v>
      </c>
    </row>
    <row r="89" spans="1:20" ht="12.75">
      <c r="A89" s="18"/>
      <c r="B89" s="4" t="s">
        <v>92</v>
      </c>
      <c r="C89" s="4" t="s">
        <v>88</v>
      </c>
      <c r="D89" s="5">
        <v>12.25</v>
      </c>
      <c r="E89" s="6">
        <f>IF(D89&lt;1.5,,IF(D89&lt;1.5,,SUM(51.39*(POWER((D89-1.5),1.05)))))</f>
        <v>622.0961378817601</v>
      </c>
      <c r="F89" s="5"/>
      <c r="G89" s="6">
        <f>IF(F89&lt;10,,IF(F89&lt;10,,SUM(5.33*(POWER((F89-10),1.1)))))</f>
        <v>0</v>
      </c>
      <c r="H89" s="5">
        <v>7.9</v>
      </c>
      <c r="I89" s="6">
        <f>IF(H89&lt;0.1,,IF(H89&gt;11.5,,SUM(58.015*(POWER((11.5-H89),1.81)))))</f>
        <v>589.4511549386382</v>
      </c>
      <c r="J89" s="7">
        <v>150</v>
      </c>
      <c r="K89" s="6">
        <f>IF(J89&lt;75,,IF(J89&lt;75,,SUM(0.8465*(POWER((J89-75),1.42)))))</f>
        <v>389.2368564555028</v>
      </c>
      <c r="L89" s="8">
        <v>0</v>
      </c>
      <c r="M89" s="6">
        <f>IF(L89&lt;220,,IF(L89&lt;220,,SUM(0.14354*(POWER((L89-220),1.4)))))</f>
        <v>0</v>
      </c>
      <c r="N89" s="9">
        <v>3</v>
      </c>
      <c r="O89" s="10" t="s">
        <v>10</v>
      </c>
      <c r="P89" s="11">
        <v>46.7</v>
      </c>
      <c r="Q89" s="6">
        <f>IF((N89*60+P89)&lt;0.1,,IF((N89*60+P89)&gt;305.5,,SUM(0.08713*(POWER((305.5-(N89*60+P89)),1.85)))))</f>
        <v>281.0225798543964</v>
      </c>
      <c r="R89" s="12">
        <f>SUM(E89,G89,I89,K89,M89,Q89)</f>
        <v>1881.8067291302975</v>
      </c>
      <c r="T89" s="29">
        <f t="shared" si="3"/>
        <v>1881.8067291302975</v>
      </c>
    </row>
    <row r="90" spans="1:20" ht="12.75">
      <c r="A90" s="18"/>
      <c r="B90" s="4"/>
      <c r="C90" s="4"/>
      <c r="D90" s="5"/>
      <c r="E90" s="6"/>
      <c r="F90" s="5"/>
      <c r="G90" s="6"/>
      <c r="H90" s="5"/>
      <c r="I90" s="6"/>
      <c r="J90" s="7"/>
      <c r="K90" s="6"/>
      <c r="L90" s="8"/>
      <c r="M90" s="6"/>
      <c r="N90" s="9"/>
      <c r="O90" s="10"/>
      <c r="P90" s="11"/>
      <c r="Q90" s="6"/>
      <c r="R90" s="12">
        <f>SUM(T85:T89)</f>
        <v>8177.501615083731</v>
      </c>
      <c r="T90" s="29"/>
    </row>
    <row r="91" spans="1:20" ht="12.75">
      <c r="A91" s="19"/>
      <c r="B91" s="15"/>
      <c r="C91" s="15"/>
      <c r="D91" s="16"/>
      <c r="E91" s="7"/>
      <c r="F91" s="16"/>
      <c r="G91" s="7"/>
      <c r="H91" s="16"/>
      <c r="I91" s="7"/>
      <c r="J91" s="7"/>
      <c r="K91" s="7"/>
      <c r="L91" s="15"/>
      <c r="M91" s="7"/>
      <c r="N91" s="9"/>
      <c r="O91" s="10"/>
      <c r="P91" s="17"/>
      <c r="Q91" s="7"/>
      <c r="R91" s="10"/>
      <c r="T91" s="29"/>
    </row>
    <row r="92" spans="1:20" ht="12.75">
      <c r="A92" s="18"/>
      <c r="B92" s="4" t="s">
        <v>93</v>
      </c>
      <c r="C92" s="4" t="s">
        <v>94</v>
      </c>
      <c r="D92" s="5">
        <v>0</v>
      </c>
      <c r="E92" s="6">
        <f>IF(D92&lt;1.5,,IF(D92&lt;1.5,,SUM(51.39*(POWER((D92-1.5),1.05)))))</f>
        <v>0</v>
      </c>
      <c r="F92" s="5">
        <v>45</v>
      </c>
      <c r="G92" s="6">
        <f>IF(F92&lt;10,,IF(F92&lt;10,,SUM(5.33*(POWER((F92-10),1.1)))))</f>
        <v>266.1963264267749</v>
      </c>
      <c r="H92" s="5">
        <v>9</v>
      </c>
      <c r="I92" s="6">
        <f>IF(H92&lt;0.1,,IF(H92&gt;11.5,,SUM(58.015*(POWER((11.5-H92),1.81)))))</f>
        <v>304.6573865716712</v>
      </c>
      <c r="J92" s="7">
        <v>140</v>
      </c>
      <c r="K92" s="6">
        <f>IF(J92&lt;75,,IF(J92&lt;75,,SUM(0.8465*(POWER((J92-75),1.42)))))</f>
        <v>317.6610220523158</v>
      </c>
      <c r="L92" s="8">
        <v>0</v>
      </c>
      <c r="M92" s="6">
        <f>IF(L92&lt;220,,IF(L92&lt;220,,SUM(0.14354*(POWER((L92-220),1.4)))))</f>
        <v>0</v>
      </c>
      <c r="N92" s="9">
        <v>4</v>
      </c>
      <c r="O92" s="10" t="s">
        <v>10</v>
      </c>
      <c r="P92" s="11">
        <v>6</v>
      </c>
      <c r="Q92" s="6">
        <f>IF((N92*60+P92)&lt;0.1,,IF((N92*60+P92)&gt;305.5,,SUM(0.08713*(POWER((305.5-(N92*60+P92)),1.85)))))</f>
        <v>167.11833519782112</v>
      </c>
      <c r="R92" s="12">
        <f>SUM(E92,G92,I92,K92,M92,Q92)</f>
        <v>1055.633070248583</v>
      </c>
      <c r="S92">
        <v>0</v>
      </c>
      <c r="T92" s="29">
        <f t="shared" si="3"/>
        <v>0</v>
      </c>
    </row>
    <row r="93" spans="1:20" ht="12.75">
      <c r="A93" s="18"/>
      <c r="B93" s="4" t="s">
        <v>95</v>
      </c>
      <c r="C93" s="4" t="s">
        <v>94</v>
      </c>
      <c r="D93" s="5">
        <v>8.82</v>
      </c>
      <c r="E93" s="6">
        <f>IF(D93&lt;1.5,,IF(D93&lt;1.5,,SUM(51.39*(POWER((D93-1.5),1.05)))))</f>
        <v>415.54231296830574</v>
      </c>
      <c r="F93" s="5"/>
      <c r="G93" s="6">
        <f>IF(F93&lt;10,,IF(F93&lt;10,,SUM(5.33*(POWER((F93-10),1.1)))))</f>
        <v>0</v>
      </c>
      <c r="H93" s="5">
        <v>8.2</v>
      </c>
      <c r="I93" s="6">
        <f>IF(H93&lt;0.1,,IF(H93&gt;11.5,,SUM(58.015*(POWER((11.5-H93),1.81)))))</f>
        <v>503.5591917045455</v>
      </c>
      <c r="J93" s="7">
        <v>135</v>
      </c>
      <c r="K93" s="6">
        <f>IF(J93&lt;75,,IF(J93&lt;75,,SUM(0.8465*(POWER((J93-75),1.42)))))</f>
        <v>283.53177583089024</v>
      </c>
      <c r="L93" s="8"/>
      <c r="M93" s="6">
        <f>IF(L93&lt;220,,IF(L93&lt;220,,SUM(0.14354*(POWER((L93-220),1.4)))))</f>
        <v>0</v>
      </c>
      <c r="N93" s="9">
        <v>3</v>
      </c>
      <c r="O93" s="10" t="s">
        <v>10</v>
      </c>
      <c r="P93" s="11">
        <v>53.5</v>
      </c>
      <c r="Q93" s="6">
        <f>IF((N93*60+P93)&lt;0.1,,IF((N93*60+P93)&gt;305.5,,SUM(0.08713*(POWER((305.5-(N93*60+P93)),1.85)))))</f>
        <v>237.81148915271066</v>
      </c>
      <c r="R93" s="12">
        <f>SUM(E93,G93,I93,K93,M93,Q93)</f>
        <v>1440.444769656452</v>
      </c>
      <c r="T93" s="29">
        <f t="shared" si="3"/>
        <v>1440.444769656452</v>
      </c>
    </row>
    <row r="94" spans="1:20" ht="12.75">
      <c r="A94" s="23"/>
      <c r="B94" s="4" t="s">
        <v>119</v>
      </c>
      <c r="C94" s="4" t="s">
        <v>94</v>
      </c>
      <c r="D94" s="5">
        <v>0</v>
      </c>
      <c r="E94" s="6">
        <f>IF(D94&lt;1.5,,IF(D94&lt;1.5,,SUM(51.39*(POWER((D94-1.5),1.05)))))</f>
        <v>0</v>
      </c>
      <c r="F94" s="5">
        <v>44</v>
      </c>
      <c r="G94" s="6">
        <f>IF(F94&lt;10,,IF(F94&lt;10,,SUM(5.33*(POWER((F94-10),1.1)))))</f>
        <v>257.8422116961199</v>
      </c>
      <c r="H94" s="5">
        <v>8.6</v>
      </c>
      <c r="I94" s="6">
        <f>IF(H94&lt;0.1,,IF(H94&gt;11.5,,SUM(58.015*(POWER((11.5-H94),1.81)))))</f>
        <v>398.54803550481176</v>
      </c>
      <c r="J94" s="7"/>
      <c r="K94" s="6">
        <f>IF(J94&lt;75,,IF(J94&lt;75,,SUM(0.8465*(POWER((J94-75),1.42)))))</f>
        <v>0</v>
      </c>
      <c r="L94" s="8">
        <v>467</v>
      </c>
      <c r="M94" s="6">
        <f>IF(L94&lt;220,,IF(L94&lt;220,,SUM(0.14354*(POWER((L94-220),1.4)))))</f>
        <v>321.1801351094096</v>
      </c>
      <c r="N94" s="9">
        <v>3</v>
      </c>
      <c r="O94" s="10" t="s">
        <v>10</v>
      </c>
      <c r="P94" s="11">
        <v>44.4</v>
      </c>
      <c r="Q94" s="6">
        <f>IF((N94*60+P94)&lt;0.1,,IF((N94*60+P94)&gt;305.5,,SUM(0.08713*(POWER((305.5-(N94*60+P94)),1.85)))))</f>
        <v>296.38505052822234</v>
      </c>
      <c r="R94" s="12">
        <f>SUM(E94,G94,I94,K94,M94,Q94)</f>
        <v>1273.9554328385636</v>
      </c>
      <c r="T94" s="29">
        <f t="shared" si="3"/>
        <v>1273.9554328385636</v>
      </c>
    </row>
    <row r="95" spans="1:20" ht="12.75">
      <c r="A95" s="18"/>
      <c r="B95" s="4" t="s">
        <v>97</v>
      </c>
      <c r="C95" s="4" t="s">
        <v>94</v>
      </c>
      <c r="D95" s="5">
        <v>9.22</v>
      </c>
      <c r="E95" s="6">
        <f>IF(D95&lt;1.5,,IF(D95&lt;1.5,,SUM(51.39*(POWER((D95-1.5),1.05)))))</f>
        <v>439.41692746061835</v>
      </c>
      <c r="F95" s="5"/>
      <c r="G95" s="6">
        <f>IF(F95&lt;10,,IF(F95&lt;10,,SUM(5.33*(POWER((F95-10),1.1)))))</f>
        <v>0</v>
      </c>
      <c r="H95" s="5">
        <v>7.8</v>
      </c>
      <c r="I95" s="6">
        <f>IF(H95&lt;0.1,,IF(H95&gt;11.5,,SUM(58.015*(POWER((11.5-H95),1.81)))))</f>
        <v>619.4202756644345</v>
      </c>
      <c r="J95" s="7">
        <v>0</v>
      </c>
      <c r="K95" s="6">
        <f>IF(J95&lt;75,,IF(J95&lt;75,,SUM(0.8465*(POWER((J95-75),1.42)))))</f>
        <v>0</v>
      </c>
      <c r="L95" s="8">
        <v>0</v>
      </c>
      <c r="M95" s="6">
        <f>IF(L95&lt;220,,IF(L95&lt;220,,SUM(0.14354*(POWER((L95-220),1.4)))))</f>
        <v>0</v>
      </c>
      <c r="N95" s="9">
        <v>3</v>
      </c>
      <c r="O95" s="10" t="s">
        <v>10</v>
      </c>
      <c r="P95" s="11">
        <v>15.2</v>
      </c>
      <c r="Q95" s="6">
        <f>IF((N95*60+P95)&lt;0.1,,IF((N95*60+P95)&gt;305.5,,SUM(0.08713*(POWER((305.5-(N95*60+P95)),1.85)))))</f>
        <v>523.5189565559083</v>
      </c>
      <c r="R95" s="12">
        <f>SUM(E95,G95,I95,K95,M95,Q95)</f>
        <v>1582.3561596809611</v>
      </c>
      <c r="T95" s="29">
        <f t="shared" si="3"/>
        <v>1582.3561596809611</v>
      </c>
    </row>
    <row r="96" spans="1:20" ht="12.75">
      <c r="A96" s="18"/>
      <c r="B96" s="4" t="s">
        <v>120</v>
      </c>
      <c r="C96" s="4" t="s">
        <v>94</v>
      </c>
      <c r="D96" s="5">
        <v>1</v>
      </c>
      <c r="E96" s="6">
        <f>IF(D96&lt;1.5,,IF(D96&lt;1.5,,SUM(51.39*(POWER((D96-1.5),1.05)))))</f>
        <v>0</v>
      </c>
      <c r="F96" s="5">
        <v>43</v>
      </c>
      <c r="G96" s="6">
        <f>IF(F96&lt;10,,IF(F96&lt;10,,SUM(5.33*(POWER((F96-10),1.1)))))</f>
        <v>249.51263514945055</v>
      </c>
      <c r="H96" s="5">
        <v>8.3</v>
      </c>
      <c r="I96" s="6">
        <f>IF(H96&lt;0.1,,IF(H96&gt;11.5,,SUM(58.015*(POWER((11.5-H96),1.81)))))</f>
        <v>476.2793555768389</v>
      </c>
      <c r="J96" s="7"/>
      <c r="K96" s="6">
        <f>IF(J96&lt;75,,IF(J96&lt;75,,SUM(0.8465*(POWER((J96-75),1.42)))))</f>
        <v>0</v>
      </c>
      <c r="L96" s="8">
        <v>392</v>
      </c>
      <c r="M96" s="6">
        <f>IF(L96&lt;220,,IF(L96&lt;220,,SUM(0.14354*(POWER((L96-220),1.4)))))</f>
        <v>193.5141682188587</v>
      </c>
      <c r="N96" s="9">
        <v>3</v>
      </c>
      <c r="O96" s="10" t="s">
        <v>10</v>
      </c>
      <c r="P96" s="11">
        <v>18.1</v>
      </c>
      <c r="Q96" s="6">
        <f>IF((N96*60+P96)&lt;0.1,,IF((N96*60+P96)&gt;305.5,,SUM(0.08713*(POWER((305.5-(N96*60+P96)),1.85)))))</f>
        <v>498.3398699859809</v>
      </c>
      <c r="R96" s="12">
        <f>SUM(E96,G96,I96,K96,M96,Q96)</f>
        <v>1417.646028931129</v>
      </c>
      <c r="T96" s="29">
        <f t="shared" si="3"/>
        <v>1417.646028931129</v>
      </c>
    </row>
    <row r="97" spans="1:20" ht="12.75">
      <c r="A97" s="18"/>
      <c r="B97" s="4"/>
      <c r="C97" s="4"/>
      <c r="D97" s="5"/>
      <c r="E97" s="6"/>
      <c r="F97" s="5"/>
      <c r="G97" s="6"/>
      <c r="H97" s="5"/>
      <c r="I97" s="6"/>
      <c r="J97" s="7"/>
      <c r="K97" s="6"/>
      <c r="L97" s="8"/>
      <c r="M97" s="6"/>
      <c r="N97" s="9"/>
      <c r="O97" s="10"/>
      <c r="P97" s="11"/>
      <c r="Q97" s="6"/>
      <c r="R97" s="12">
        <f>SUM(T92:T96)</f>
        <v>5714.402391107106</v>
      </c>
      <c r="T97" s="29"/>
    </row>
    <row r="98" spans="1:20" ht="12.75">
      <c r="A98" s="18"/>
      <c r="B98" s="4"/>
      <c r="C98" s="4"/>
      <c r="D98" s="5"/>
      <c r="E98" s="6"/>
      <c r="F98" s="5"/>
      <c r="G98" s="6"/>
      <c r="H98" s="5"/>
      <c r="I98" s="6"/>
      <c r="J98" s="7"/>
      <c r="K98" s="6"/>
      <c r="L98" s="8"/>
      <c r="M98" s="6"/>
      <c r="N98" s="9"/>
      <c r="O98" s="10"/>
      <c r="P98" s="11"/>
      <c r="Q98" s="6"/>
      <c r="R98" s="12"/>
      <c r="T98" s="29"/>
    </row>
    <row r="99" spans="1:20" ht="12.75">
      <c r="A99" s="19"/>
      <c r="B99" s="15"/>
      <c r="C99" s="15"/>
      <c r="D99" s="16"/>
      <c r="E99" s="7"/>
      <c r="F99" s="16"/>
      <c r="G99" s="7"/>
      <c r="H99" s="16"/>
      <c r="I99" s="7"/>
      <c r="J99" s="7"/>
      <c r="K99" s="7"/>
      <c r="L99" s="15"/>
      <c r="M99" s="7"/>
      <c r="N99" s="9"/>
      <c r="O99" s="10"/>
      <c r="P99" s="17"/>
      <c r="Q99" s="7"/>
      <c r="R99" s="10"/>
      <c r="T99" s="29"/>
    </row>
    <row r="100" spans="1:20" ht="12.75">
      <c r="A100" s="18"/>
      <c r="B100" s="4" t="s">
        <v>99</v>
      </c>
      <c r="C100" s="4" t="s">
        <v>100</v>
      </c>
      <c r="D100" s="5">
        <v>10</v>
      </c>
      <c r="E100" s="6">
        <f>IF(D100&lt;1.5,,IF(D100&lt;1.5,,SUM(51.39*(POWER((D100-1.5),1.05)))))</f>
        <v>486.147984630245</v>
      </c>
      <c r="F100" s="5"/>
      <c r="G100" s="6">
        <f>IF(F100&lt;10,,IF(F100&lt;10,,SUM(5.33*(POWER((F100-10),1.1)))))</f>
        <v>0</v>
      </c>
      <c r="H100" s="5">
        <v>8.1</v>
      </c>
      <c r="I100" s="6">
        <f>IF(H100&lt;0.1,,IF(H100&gt;11.5,,SUM(58.015*(POWER((11.5-H100),1.81)))))</f>
        <v>531.5169717322173</v>
      </c>
      <c r="J100" s="7">
        <v>145</v>
      </c>
      <c r="K100" s="6">
        <f>IF(J100&lt;75,,IF(J100&lt;75,,SUM(0.8465*(POWER((J100-75),1.42)))))</f>
        <v>352.91179962753216</v>
      </c>
      <c r="L100" s="8"/>
      <c r="M100" s="6">
        <f>IF(L100&lt;220,,IF(L100&lt;220,,SUM(0.14354*(POWER((L100-220),1.4)))))</f>
        <v>0</v>
      </c>
      <c r="N100" s="9">
        <v>3</v>
      </c>
      <c r="O100" s="10" t="s">
        <v>10</v>
      </c>
      <c r="P100" s="11">
        <v>15.1</v>
      </c>
      <c r="Q100" s="6">
        <f>IF((N100*60+P100)&lt;0.1,,IF((N100*60+P100)&gt;305.5,,SUM(0.08713*(POWER((305.5-(N100*60+P100)),1.85)))))</f>
        <v>524.3973638378917</v>
      </c>
      <c r="R100" s="12">
        <f>SUM(E100,G100,I100,K100,M100,Q100)</f>
        <v>1894.9741198278862</v>
      </c>
      <c r="T100" s="29">
        <f t="shared" si="3"/>
        <v>1894.9741198278862</v>
      </c>
    </row>
    <row r="101" spans="1:20" ht="12.75">
      <c r="A101" s="18"/>
      <c r="B101" s="4" t="s">
        <v>101</v>
      </c>
      <c r="C101" s="4" t="s">
        <v>100</v>
      </c>
      <c r="D101" s="5">
        <v>1</v>
      </c>
      <c r="E101" s="6">
        <f>IF(D101&lt;1.5,,IF(D101&lt;1.5,,SUM(51.39*(POWER((D101-1.5),1.05)))))</f>
        <v>0</v>
      </c>
      <c r="F101" s="5">
        <v>45</v>
      </c>
      <c r="G101" s="6">
        <f>IF(F101&lt;10,,IF(F101&lt;10,,SUM(5.33*(POWER((F101-10),1.1)))))</f>
        <v>266.1963264267749</v>
      </c>
      <c r="H101" s="5">
        <v>8.7</v>
      </c>
      <c r="I101" s="6">
        <f>IF(H101&lt;0.1,,IF(H101&gt;11.5,,SUM(58.015*(POWER((11.5-H101),1.81)))))</f>
        <v>374.0212982170077</v>
      </c>
      <c r="J101" s="7">
        <v>145</v>
      </c>
      <c r="K101" s="6">
        <f>IF(J101&lt;75,,IF(J101&lt;75,,SUM(0.8465*(POWER((J101-75),1.42)))))</f>
        <v>352.91179962753216</v>
      </c>
      <c r="L101" s="8">
        <v>0</v>
      </c>
      <c r="M101" s="6">
        <f>IF(L101&lt;220,,IF(L101&lt;220,,SUM(0.14354*(POWER((L101-220),1.4)))))</f>
        <v>0</v>
      </c>
      <c r="N101" s="9">
        <v>3</v>
      </c>
      <c r="O101" s="10" t="s">
        <v>10</v>
      </c>
      <c r="P101" s="11">
        <v>55.3</v>
      </c>
      <c r="Q101" s="6">
        <f>IF((N101*60+P101)&lt;0.1,,IF((N101*60+P101)&gt;305.5,,SUM(0.08713*(POWER((305.5-(N101*60+P101)),1.85)))))</f>
        <v>226.92971697042384</v>
      </c>
      <c r="R101" s="12">
        <f>SUM(E101,G101,I101,K101,M101,Q101)</f>
        <v>1220.0591412417386</v>
      </c>
      <c r="S101">
        <v>0</v>
      </c>
      <c r="T101" s="29">
        <f t="shared" si="3"/>
        <v>0</v>
      </c>
    </row>
    <row r="102" spans="1:20" ht="12.75">
      <c r="A102" s="23"/>
      <c r="B102" s="4" t="s">
        <v>102</v>
      </c>
      <c r="C102" s="4" t="s">
        <v>100</v>
      </c>
      <c r="D102" s="5">
        <v>0</v>
      </c>
      <c r="E102" s="6">
        <f>IF(D102&lt;1.5,,IF(D102&lt;1.5,,SUM(51.39*(POWER((D102-1.5),1.05)))))</f>
        <v>0</v>
      </c>
      <c r="F102" s="5">
        <v>47</v>
      </c>
      <c r="G102" s="6">
        <f>IF(F102&lt;10,,IF(F102&lt;10,,SUM(5.33*(POWER((F102-10),1.1)))))</f>
        <v>282.97567562283774</v>
      </c>
      <c r="H102" s="5">
        <v>8</v>
      </c>
      <c r="I102" s="6">
        <f>IF(H102&lt;0.1,,IF(H102&gt;11.5,,SUM(58.015*(POWER((11.5-H102),1.81)))))</f>
        <v>560.1488605280047</v>
      </c>
      <c r="J102" s="7"/>
      <c r="K102" s="6">
        <f>IF(J102&lt;75,,IF(J102&lt;75,,SUM(0.8465*(POWER((J102-75),1.42)))))</f>
        <v>0</v>
      </c>
      <c r="L102" s="8">
        <v>464</v>
      </c>
      <c r="M102" s="6">
        <f>IF(L102&lt;220,,IF(L102&lt;220,,SUM(0.14354*(POWER((L102-220),1.4)))))</f>
        <v>315.7320713398206</v>
      </c>
      <c r="N102" s="9">
        <v>3</v>
      </c>
      <c r="O102" s="10" t="s">
        <v>10</v>
      </c>
      <c r="P102" s="11">
        <v>43.3</v>
      </c>
      <c r="Q102" s="6">
        <f>IF((N102*60+P102)&lt;0.1,,IF((N102*60+P102)&gt;305.5,,SUM(0.08713*(POWER((305.5-(N102*60+P102)),1.85)))))</f>
        <v>303.86492775592563</v>
      </c>
      <c r="R102" s="12">
        <f>SUM(E102,G102,I102,K102,M102,Q102)</f>
        <v>1462.7215352465887</v>
      </c>
      <c r="T102" s="29">
        <f t="shared" si="3"/>
        <v>1462.7215352465887</v>
      </c>
    </row>
    <row r="103" spans="1:20" ht="12.75">
      <c r="A103" s="18"/>
      <c r="B103" s="4" t="s">
        <v>103</v>
      </c>
      <c r="C103" s="4" t="s">
        <v>100</v>
      </c>
      <c r="D103" s="5">
        <v>1</v>
      </c>
      <c r="E103" s="6">
        <f>IF(D103&lt;1.5,,IF(D103&lt;1.5,,SUM(51.39*(POWER((D103-1.5),1.05)))))</f>
        <v>0</v>
      </c>
      <c r="F103" s="5">
        <v>44</v>
      </c>
      <c r="G103" s="6">
        <f>IF(F103&lt;10,,IF(F103&lt;10,,SUM(5.33*(POWER((F103-10),1.1)))))</f>
        <v>257.8422116961199</v>
      </c>
      <c r="H103" s="5">
        <v>9</v>
      </c>
      <c r="I103" s="6">
        <f>IF(H103&lt;0.1,,IF(H103&gt;11.5,,SUM(58.015*(POWER((11.5-H103),1.81)))))</f>
        <v>304.6573865716712</v>
      </c>
      <c r="J103" s="7">
        <v>130</v>
      </c>
      <c r="K103" s="6">
        <f>IF(J103&lt;75,,IF(J103&lt;75,,SUM(0.8465*(POWER((J103-75),1.42)))))</f>
        <v>250.57744780652234</v>
      </c>
      <c r="L103" s="8">
        <v>0</v>
      </c>
      <c r="M103" s="6">
        <f>IF(L103&lt;220,,IF(L103&lt;220,,SUM(0.14354*(POWER((L103-220),1.4)))))</f>
        <v>0</v>
      </c>
      <c r="N103" s="9">
        <v>3</v>
      </c>
      <c r="O103" s="10" t="s">
        <v>10</v>
      </c>
      <c r="P103" s="11">
        <v>14.8</v>
      </c>
      <c r="Q103" s="6">
        <f>IF((N103*60+P103)&lt;0.1,,IF((N103*60+P103)&gt;305.5,,SUM(0.08713*(POWER((305.5-(N103*60+P103)),1.85)))))</f>
        <v>527.0366447390007</v>
      </c>
      <c r="R103" s="12">
        <f>SUM(E103,G103,I103,K103,M103,Q103)</f>
        <v>1340.113690813314</v>
      </c>
      <c r="T103" s="29">
        <f t="shared" si="3"/>
        <v>1340.113690813314</v>
      </c>
    </row>
    <row r="104" spans="1:20" ht="12.75">
      <c r="A104" s="18"/>
      <c r="B104" s="4" t="s">
        <v>104</v>
      </c>
      <c r="C104" s="4" t="s">
        <v>100</v>
      </c>
      <c r="D104" s="5">
        <v>7.38</v>
      </c>
      <c r="E104" s="6">
        <f>IF(D104&lt;1.5,,IF(D104&lt;1.5,,SUM(51.39*(POWER((D104-1.5),1.05)))))</f>
        <v>330.16026926733883</v>
      </c>
      <c r="F104" s="5"/>
      <c r="G104" s="6">
        <f>IF(F104&lt;10,,IF(F104&lt;10,,SUM(5.33*(POWER((F104-10),1.1)))))</f>
        <v>0</v>
      </c>
      <c r="H104" s="5">
        <v>8.8</v>
      </c>
      <c r="I104" s="6">
        <f>IF(H104&lt;0.1,,IF(H104&gt;11.5,,SUM(58.015*(POWER((11.5-H104),1.81)))))</f>
        <v>350.1940071124267</v>
      </c>
      <c r="J104" s="7"/>
      <c r="K104" s="6">
        <f>IF(J104&lt;75,,IF(J104&lt;75,,SUM(0.8465*(POWER((J104-75),1.42)))))</f>
        <v>0</v>
      </c>
      <c r="L104" s="8">
        <v>387</v>
      </c>
      <c r="M104" s="6">
        <f>IF(L104&lt;220,,IF(L104&lt;220,,SUM(0.14354*(POWER((L104-220),1.4)))))</f>
        <v>185.68464919519818</v>
      </c>
      <c r="N104" s="9">
        <v>3</v>
      </c>
      <c r="O104" s="10" t="s">
        <v>10</v>
      </c>
      <c r="P104" s="11">
        <v>20.5</v>
      </c>
      <c r="Q104" s="6">
        <f>IF((N104*60+P104)&lt;0.1,,IF((N104*60+P104)&gt;305.5,,SUM(0.08713*(POWER((305.5-(N104*60+P104)),1.85)))))</f>
        <v>477.93398920256413</v>
      </c>
      <c r="R104" s="12">
        <f>SUM(E104,G104,I104,K104,M104,Q104)</f>
        <v>1343.9729147775279</v>
      </c>
      <c r="T104" s="29">
        <f t="shared" si="3"/>
        <v>1343.9729147775279</v>
      </c>
    </row>
    <row r="105" spans="1:20" ht="12.75">
      <c r="A105" s="18"/>
      <c r="B105" s="4"/>
      <c r="C105" s="4"/>
      <c r="D105" s="5"/>
      <c r="E105" s="6"/>
      <c r="F105" s="5"/>
      <c r="G105" s="6"/>
      <c r="H105" s="5"/>
      <c r="I105" s="6"/>
      <c r="J105" s="7"/>
      <c r="K105" s="6"/>
      <c r="L105" s="8"/>
      <c r="M105" s="6"/>
      <c r="N105" s="9"/>
      <c r="O105" s="10"/>
      <c r="P105" s="11"/>
      <c r="Q105" s="6"/>
      <c r="R105" s="12">
        <f>SUM(T100:T104)</f>
        <v>6041.782260665316</v>
      </c>
      <c r="T105" s="29"/>
    </row>
    <row r="106" spans="1:20" ht="12.75">
      <c r="A106" s="19"/>
      <c r="B106" s="15"/>
      <c r="C106" s="15"/>
      <c r="D106" s="16"/>
      <c r="E106" s="7"/>
      <c r="F106" s="16"/>
      <c r="G106" s="7"/>
      <c r="H106" s="16"/>
      <c r="I106" s="7"/>
      <c r="J106" s="7"/>
      <c r="K106" s="7"/>
      <c r="L106" s="15"/>
      <c r="M106" s="7"/>
      <c r="N106" s="9"/>
      <c r="O106" s="10"/>
      <c r="P106" s="17"/>
      <c r="Q106" s="7"/>
      <c r="R106" s="10"/>
      <c r="T106" s="29"/>
    </row>
    <row r="107" spans="1:20" ht="12.75">
      <c r="A107" s="18"/>
      <c r="B107" s="4" t="s">
        <v>111</v>
      </c>
      <c r="C107" s="4" t="s">
        <v>112</v>
      </c>
      <c r="D107" s="5">
        <v>8.63</v>
      </c>
      <c r="E107" s="6">
        <f>IF(D107&lt;1.5,,IF(D107&lt;1.5,,SUM(51.39*(POWER((D107-1.5),1.05)))))</f>
        <v>404.2244921020255</v>
      </c>
      <c r="F107" s="5"/>
      <c r="G107" s="6">
        <f>IF(F107&lt;10,,IF(F107&lt;10,,SUM(5.33*(POWER((F107-10),1.1)))))</f>
        <v>0</v>
      </c>
      <c r="H107" s="5">
        <v>8.7</v>
      </c>
      <c r="I107" s="6">
        <f>IF(H107&lt;0.1,,IF(H107&gt;11.5,,SUM(58.015*(POWER((11.5-H107),1.81)))))</f>
        <v>374.0212982170077</v>
      </c>
      <c r="J107" s="7">
        <v>0</v>
      </c>
      <c r="K107" s="6">
        <f>IF(J107&lt;75,,IF(J107&lt;75,,SUM(0.8465*(POWER((J107-75),1.42)))))</f>
        <v>0</v>
      </c>
      <c r="L107" s="8">
        <v>0</v>
      </c>
      <c r="M107" s="6">
        <f>IF(L107&lt;220,,IF(L107&lt;220,,SUM(0.14354*(POWER((L107-220),1.4)))))</f>
        <v>0</v>
      </c>
      <c r="N107" s="9">
        <v>3</v>
      </c>
      <c r="O107" s="10" t="s">
        <v>10</v>
      </c>
      <c r="P107" s="11">
        <v>54.7</v>
      </c>
      <c r="Q107" s="6">
        <f>IF((N107*60+P107)&lt;0.1,,IF((N107*60+P107)&gt;305.5,,SUM(0.08713*(POWER((305.5-(N107*60+P107)),1.85)))))</f>
        <v>230.5309504181225</v>
      </c>
      <c r="R107" s="12">
        <f>SUM(E107,G107,I107,K107,M107,Q107)</f>
        <v>1008.7767407371557</v>
      </c>
      <c r="S107">
        <v>0</v>
      </c>
      <c r="T107" s="29">
        <f t="shared" si="3"/>
        <v>0</v>
      </c>
    </row>
    <row r="108" spans="1:20" ht="12.75">
      <c r="A108" s="18"/>
      <c r="B108" s="4" t="s">
        <v>113</v>
      </c>
      <c r="C108" s="4" t="s">
        <v>112</v>
      </c>
      <c r="D108" s="5">
        <v>0</v>
      </c>
      <c r="E108" s="6">
        <f>IF(D108&lt;1.5,,IF(D108&lt;1.5,,SUM(51.39*(POWER((D108-1.5),1.05)))))</f>
        <v>0</v>
      </c>
      <c r="F108" s="5">
        <v>44</v>
      </c>
      <c r="G108" s="6">
        <f aca="true" t="shared" si="4" ref="G108:G132">IF(F108&lt;10,,IF(F108&lt;10,,SUM(5.33*(POWER((F108-10),1.1)))))</f>
        <v>257.8422116961199</v>
      </c>
      <c r="H108" s="5">
        <v>8.4</v>
      </c>
      <c r="I108" s="6">
        <f>IF(H108&lt;0.1,,IF(H108&gt;11.5,,SUM(58.015*(POWER((11.5-H108),1.81)))))</f>
        <v>449.6814393850755</v>
      </c>
      <c r="J108" s="7"/>
      <c r="K108" s="6">
        <f>IF(J108&lt;75,,IF(J108&lt;75,,SUM(0.8465*(POWER((J108-75),1.42)))))</f>
        <v>0</v>
      </c>
      <c r="L108" s="8">
        <v>411</v>
      </c>
      <c r="M108" s="6">
        <f aca="true" t="shared" si="5" ref="M108:M132">IF(L108&lt;220,,IF(L108&lt;220,,SUM(0.14354*(POWER((L108-220),1.4)))))</f>
        <v>224.08854463205526</v>
      </c>
      <c r="N108" s="9">
        <v>3</v>
      </c>
      <c r="O108" s="10" t="s">
        <v>10</v>
      </c>
      <c r="P108" s="11">
        <v>43</v>
      </c>
      <c r="Q108" s="6">
        <f>IF((N108*60+P108)&lt;0.1,,IF((N108*60+P108)&gt;305.5,,SUM(0.08713*(POWER((305.5-(N108*60+P108)),1.85)))))</f>
        <v>305.91975222882235</v>
      </c>
      <c r="R108" s="12">
        <f>SUM(E108,G108,I108,K108,M108,Q108)</f>
        <v>1237.531947942073</v>
      </c>
      <c r="T108" s="29">
        <f t="shared" si="3"/>
        <v>1237.531947942073</v>
      </c>
    </row>
    <row r="109" spans="1:20" ht="12.75">
      <c r="A109" s="23"/>
      <c r="B109" s="4" t="s">
        <v>114</v>
      </c>
      <c r="C109" s="4" t="s">
        <v>112</v>
      </c>
      <c r="D109" s="5">
        <v>0</v>
      </c>
      <c r="E109" s="6">
        <f>IF(D109&lt;1.5,,IF(D109&lt;1.5,,SUM(51.39*(POWER((D109-1.5),1.05)))))</f>
        <v>0</v>
      </c>
      <c r="F109" s="5">
        <v>43</v>
      </c>
      <c r="G109" s="6">
        <f>IF(F109&lt;10,,IF(F109&lt;10,,SUM(5.33*(POWER((F109-10),1.1)))))</f>
        <v>249.51263514945055</v>
      </c>
      <c r="H109" s="5">
        <v>8.5</v>
      </c>
      <c r="I109" s="6">
        <f>IF(H109&lt;0.1,,IF(H109&gt;11.5,,SUM(58.015*(POWER((11.5-H109),1.81)))))</f>
        <v>423.7695699023927</v>
      </c>
      <c r="J109" s="7"/>
      <c r="K109" s="6">
        <f>IF(J109&lt;75,,IF(J109&lt;75,,SUM(0.8465*(POWER((J109-75),1.42)))))</f>
        <v>0</v>
      </c>
      <c r="L109" s="8">
        <v>446</v>
      </c>
      <c r="M109" s="6">
        <f>IF(L109&lt;220,,IF(L109&lt;220,,SUM(0.14354*(POWER((L109-220),1.4)))))</f>
        <v>283.61210071663027</v>
      </c>
      <c r="N109" s="9">
        <v>3</v>
      </c>
      <c r="O109" s="10" t="s">
        <v>10</v>
      </c>
      <c r="P109" s="11">
        <v>52.5</v>
      </c>
      <c r="Q109" s="6">
        <f>IF((N109*60+P109)&lt;0.1,,IF((N109*60+P109)&gt;305.5,,SUM(0.08713*(POWER((305.5-(N109*60+P109)),1.85)))))</f>
        <v>243.95796683542162</v>
      </c>
      <c r="R109" s="12">
        <f>SUM(E109,G109,I109,K109,M109,Q109)</f>
        <v>1200.852272603895</v>
      </c>
      <c r="T109" s="29">
        <f t="shared" si="3"/>
        <v>1200.852272603895</v>
      </c>
    </row>
    <row r="110" spans="1:20" ht="12.75">
      <c r="A110" s="18"/>
      <c r="B110" s="4" t="s">
        <v>115</v>
      </c>
      <c r="C110" s="4" t="s">
        <v>112</v>
      </c>
      <c r="D110" s="5">
        <v>0</v>
      </c>
      <c r="E110" s="6">
        <f>IF(D110&lt;1.5,,IF(D110&lt;1.5,,SUM(51.39*(POWER((D110-1.5),1.05)))))</f>
        <v>0</v>
      </c>
      <c r="F110" s="5">
        <v>64</v>
      </c>
      <c r="G110" s="6">
        <f t="shared" si="4"/>
        <v>428.9042452198629</v>
      </c>
      <c r="H110" s="5">
        <v>7.7</v>
      </c>
      <c r="I110" s="6">
        <f>IF(H110&lt;0.1,,IF(H110&gt;11.5,,SUM(58.015*(POWER((11.5-H110),1.81)))))</f>
        <v>650.0527598431006</v>
      </c>
      <c r="J110" s="7"/>
      <c r="K110" s="6">
        <f>IF(J110&lt;75,,IF(J110&lt;75,,SUM(0.8465*(POWER((J110-75),1.42)))))</f>
        <v>0</v>
      </c>
      <c r="L110" s="8">
        <v>497</v>
      </c>
      <c r="M110" s="6">
        <f t="shared" si="5"/>
        <v>377.08965531512524</v>
      </c>
      <c r="N110" s="9">
        <v>3</v>
      </c>
      <c r="O110" s="10" t="s">
        <v>10</v>
      </c>
      <c r="P110" s="11">
        <v>32.1</v>
      </c>
      <c r="Q110" s="6">
        <f>IF((N110*60+P110)&lt;0.1,,IF((N110*60+P110)&gt;305.5,,SUM(0.08713*(POWER((305.5-(N110*60+P110)),1.85)))))</f>
        <v>384.865901547379</v>
      </c>
      <c r="R110" s="12">
        <f>SUM(E110,G110,I110,K110,M110,Q110)</f>
        <v>1840.9125619254678</v>
      </c>
      <c r="T110" s="29">
        <f t="shared" si="3"/>
        <v>1840.9125619254678</v>
      </c>
    </row>
    <row r="111" spans="1:20" ht="12.75">
      <c r="A111" s="18"/>
      <c r="B111" s="4" t="s">
        <v>116</v>
      </c>
      <c r="C111" s="4" t="s">
        <v>112</v>
      </c>
      <c r="D111" s="5">
        <v>9.12</v>
      </c>
      <c r="E111" s="6">
        <f>IF(D111&lt;1.5,,IF(D111&lt;1.5,,SUM(51.39*(POWER((D111-1.5),1.05)))))</f>
        <v>433.44234528553136</v>
      </c>
      <c r="F111" s="5"/>
      <c r="G111" s="6">
        <f t="shared" si="4"/>
        <v>0</v>
      </c>
      <c r="H111" s="5">
        <v>8.3</v>
      </c>
      <c r="I111" s="6">
        <f>IF(H111&lt;0.1,,IF(H111&gt;11.5,,SUM(58.015*(POWER((11.5-H111),1.81)))))</f>
        <v>476.2793555768389</v>
      </c>
      <c r="J111" s="7">
        <v>140</v>
      </c>
      <c r="K111" s="6">
        <f>IF(J111&lt;75,,IF(J111&lt;75,,SUM(0.8465*(POWER((J111-75),1.42)))))</f>
        <v>317.6610220523158</v>
      </c>
      <c r="L111" s="8">
        <v>0</v>
      </c>
      <c r="M111" s="6">
        <f t="shared" si="5"/>
        <v>0</v>
      </c>
      <c r="N111" s="9">
        <v>3</v>
      </c>
      <c r="O111" s="10" t="s">
        <v>10</v>
      </c>
      <c r="P111" s="11">
        <v>25.3</v>
      </c>
      <c r="Q111" s="6">
        <f>IF((N111*60+P111)&lt;0.1,,IF((N111*60+P111)&gt;305.5,,SUM(0.08713*(POWER((305.5-(N111*60+P111)),1.85)))))</f>
        <v>438.3015423103775</v>
      </c>
      <c r="R111" s="12">
        <f>SUM(E111,G111,I111,K111,M111,Q111)</f>
        <v>1665.6842652250634</v>
      </c>
      <c r="T111" s="29">
        <f t="shared" si="3"/>
        <v>1665.6842652250634</v>
      </c>
    </row>
    <row r="112" spans="1:20" ht="12.75">
      <c r="A112" s="18"/>
      <c r="B112" s="4"/>
      <c r="C112" s="4"/>
      <c r="D112" s="5"/>
      <c r="E112" s="6"/>
      <c r="F112" s="5"/>
      <c r="G112" s="6"/>
      <c r="H112" s="5"/>
      <c r="I112" s="6"/>
      <c r="J112" s="7"/>
      <c r="K112" s="6"/>
      <c r="L112" s="8"/>
      <c r="M112" s="6"/>
      <c r="N112" s="9"/>
      <c r="O112" s="10"/>
      <c r="P112" s="11"/>
      <c r="Q112" s="6"/>
      <c r="R112" s="12">
        <f>SUM(T107:T111)</f>
        <v>5944.981047696499</v>
      </c>
      <c r="T112" s="29">
        <f t="shared" si="3"/>
        <v>5944.981047696499</v>
      </c>
    </row>
    <row r="113" spans="1:18" ht="12.75">
      <c r="A113" s="19"/>
      <c r="B113" s="15"/>
      <c r="C113" s="15"/>
      <c r="D113" s="16"/>
      <c r="E113" s="7"/>
      <c r="F113" s="16"/>
      <c r="G113" s="7"/>
      <c r="H113" s="16"/>
      <c r="I113" s="7"/>
      <c r="J113" s="7"/>
      <c r="K113" s="7"/>
      <c r="L113" s="15"/>
      <c r="M113" s="7"/>
      <c r="N113" s="9"/>
      <c r="O113" s="10"/>
      <c r="P113" s="17"/>
      <c r="Q113" s="7"/>
      <c r="R113" s="10"/>
    </row>
    <row r="114" spans="1:18" ht="12.75">
      <c r="A114" s="18"/>
      <c r="B114" s="4"/>
      <c r="C114" s="4"/>
      <c r="D114" s="5"/>
      <c r="E114" s="6">
        <f>IF(D114&lt;1.5,,IF(D114&lt;1.5,,SUM(51.39*(POWER((D114-1.5),1.05)))))</f>
        <v>0</v>
      </c>
      <c r="F114" s="5"/>
      <c r="G114" s="6">
        <f t="shared" si="4"/>
        <v>0</v>
      </c>
      <c r="H114" s="5"/>
      <c r="I114" s="6">
        <f>IF(H114&lt;0.1,,IF(H114&gt;11.5,,SUM(58.015*(POWER((11.5-H114),1.81)))))</f>
        <v>0</v>
      </c>
      <c r="J114" s="7"/>
      <c r="K114" s="6">
        <f>IF(J114&lt;75,,IF(J114&lt;75,,SUM(0.8465*(POWER((J114-75),1.42)))))</f>
        <v>0</v>
      </c>
      <c r="L114" s="8"/>
      <c r="M114" s="6">
        <f t="shared" si="5"/>
        <v>0</v>
      </c>
      <c r="N114" s="9"/>
      <c r="O114" s="10" t="s">
        <v>10</v>
      </c>
      <c r="P114" s="11"/>
      <c r="Q114" s="6">
        <f>IF((N114*60+P114)&lt;0.1,,IF((N114*60+P114)&gt;305.5,,SUM(0.08713*(POWER((305.5-(N114*60+P114)),1.85)))))</f>
        <v>0</v>
      </c>
      <c r="R114" s="12">
        <f>SUM(E114,G114,I114,K114,M114,Q114)</f>
        <v>0</v>
      </c>
    </row>
    <row r="115" spans="1:18" ht="12.75">
      <c r="A115" s="18"/>
      <c r="B115" s="4"/>
      <c r="C115" s="4"/>
      <c r="D115" s="5"/>
      <c r="E115" s="6">
        <f>IF(D115&lt;1.5,,IF(D115&lt;1.5,,SUM(51.39*(POWER((D115-1.5),1.05)))))</f>
        <v>0</v>
      </c>
      <c r="F115" s="5"/>
      <c r="G115" s="6">
        <f t="shared" si="4"/>
        <v>0</v>
      </c>
      <c r="H115" s="5"/>
      <c r="I115" s="6">
        <f>IF(H115&lt;0.1,,IF(H115&gt;11.5,,SUM(58.015*(POWER((11.5-H115),1.81)))))</f>
        <v>0</v>
      </c>
      <c r="J115" s="7"/>
      <c r="K115" s="6">
        <f>IF(J115&lt;75,,IF(J115&lt;75,,SUM(0.8465*(POWER((J115-75),1.42)))))</f>
        <v>0</v>
      </c>
      <c r="L115" s="8"/>
      <c r="M115" s="6">
        <f t="shared" si="5"/>
        <v>0</v>
      </c>
      <c r="N115" s="9"/>
      <c r="O115" s="10" t="s">
        <v>10</v>
      </c>
      <c r="P115" s="11"/>
      <c r="Q115" s="6">
        <f>IF((N115*60+P115)&lt;0.1,,IF((N115*60+P115)&gt;305.5,,SUM(0.08713*(POWER((305.5-(N115*60+P115)),1.85)))))</f>
        <v>0</v>
      </c>
      <c r="R115" s="12">
        <f>SUM(E115,G115,I115,K115,M115,Q115)</f>
        <v>0</v>
      </c>
    </row>
    <row r="116" spans="1:18" ht="12.75">
      <c r="A116" s="23">
        <v>5</v>
      </c>
      <c r="B116" s="4"/>
      <c r="C116" s="4"/>
      <c r="D116" s="5"/>
      <c r="E116" s="6">
        <f>IF(D116&lt;1.5,,IF(D116&lt;1.5,,SUM(51.39*(POWER((D116-1.5),1.05)))))</f>
        <v>0</v>
      </c>
      <c r="F116" s="5"/>
      <c r="G116" s="6">
        <f t="shared" si="4"/>
        <v>0</v>
      </c>
      <c r="H116" s="5"/>
      <c r="I116" s="6">
        <f>IF(H116&lt;0.1,,IF(H116&gt;11.5,,SUM(58.015*(POWER((11.5-H116),1.81)))))</f>
        <v>0</v>
      </c>
      <c r="J116" s="7"/>
      <c r="K116" s="6">
        <f>IF(J116&lt;75,,IF(J116&lt;75,,SUM(0.8465*(POWER((J116-75),1.42)))))</f>
        <v>0</v>
      </c>
      <c r="L116" s="8"/>
      <c r="M116" s="6">
        <f t="shared" si="5"/>
        <v>0</v>
      </c>
      <c r="N116" s="9"/>
      <c r="O116" s="10" t="s">
        <v>10</v>
      </c>
      <c r="P116" s="11"/>
      <c r="Q116" s="6">
        <f>IF((N116*60+P116)&lt;0.1,,IF((N116*60+P116)&gt;305.5,,SUM(0.08713*(POWER((305.5-(N116*60+P116)),1.85)))))</f>
        <v>0</v>
      </c>
      <c r="R116" s="12">
        <f>SUM(E116,G116,I116,K116,M116,Q116)</f>
        <v>0</v>
      </c>
    </row>
    <row r="117" spans="1:18" ht="12.75">
      <c r="A117" s="18"/>
      <c r="B117" s="4"/>
      <c r="C117" s="4"/>
      <c r="D117" s="5"/>
      <c r="E117" s="6">
        <f>IF(D117&lt;1.5,,IF(D117&lt;1.5,,SUM(51.39*(POWER((D117-1.5),1.05)))))</f>
        <v>0</v>
      </c>
      <c r="F117" s="5"/>
      <c r="G117" s="6">
        <f t="shared" si="4"/>
        <v>0</v>
      </c>
      <c r="H117" s="5"/>
      <c r="I117" s="6">
        <f>IF(H117&lt;0.1,,IF(H117&gt;11.5,,SUM(58.015*(POWER((11.5-H117),1.81)))))</f>
        <v>0</v>
      </c>
      <c r="J117" s="7"/>
      <c r="K117" s="6">
        <f>IF(J117&lt;75,,IF(J117&lt;75,,SUM(0.8465*(POWER((J117-75),1.42)))))</f>
        <v>0</v>
      </c>
      <c r="L117" s="8"/>
      <c r="M117" s="6">
        <f t="shared" si="5"/>
        <v>0</v>
      </c>
      <c r="N117" s="9"/>
      <c r="O117" s="10" t="s">
        <v>10</v>
      </c>
      <c r="P117" s="11"/>
      <c r="Q117" s="6">
        <f>IF((N117*60+P117)&lt;0.1,,IF((N117*60+P117)&gt;305.5,,SUM(0.08713*(POWER((305.5-(N117*60+P117)),1.85)))))</f>
        <v>0</v>
      </c>
      <c r="R117" s="12">
        <f>SUM(E117,G117,I117,K117,M117,Q117)</f>
        <v>0</v>
      </c>
    </row>
    <row r="118" spans="1:18" ht="12.75">
      <c r="A118" s="18"/>
      <c r="B118" s="4"/>
      <c r="C118" s="4"/>
      <c r="D118" s="5"/>
      <c r="E118" s="6">
        <f>IF(D118&lt;1.5,,IF(D118&lt;1.5,,SUM(51.39*(POWER((D118-1.5),1.05)))))</f>
        <v>0</v>
      </c>
      <c r="F118" s="5"/>
      <c r="G118" s="6">
        <f t="shared" si="4"/>
        <v>0</v>
      </c>
      <c r="H118" s="5"/>
      <c r="I118" s="6">
        <f>IF(H118&lt;0.1,,IF(H118&gt;11.5,,SUM(58.015*(POWER((11.5-H118),1.81)))))</f>
        <v>0</v>
      </c>
      <c r="J118" s="7"/>
      <c r="K118" s="6">
        <f>IF(J118&lt;75,,IF(J118&lt;75,,SUM(0.8465*(POWER((J118-75),1.42)))))</f>
        <v>0</v>
      </c>
      <c r="L118" s="8"/>
      <c r="M118" s="6">
        <f t="shared" si="5"/>
        <v>0</v>
      </c>
      <c r="N118" s="9"/>
      <c r="O118" s="10" t="s">
        <v>10</v>
      </c>
      <c r="P118" s="11"/>
      <c r="Q118" s="6">
        <f>IF((N118*60+P118)&lt;0.1,,IF((N118*60+P118)&gt;305.5,,SUM(0.08713*(POWER((305.5-(N118*60+P118)),1.85)))))</f>
        <v>0</v>
      </c>
      <c r="R118" s="12">
        <f>SUM(E118,G118,I118,K118,M118,Q118)</f>
        <v>0</v>
      </c>
    </row>
    <row r="119" spans="1:18" ht="12.75">
      <c r="A119" s="18"/>
      <c r="B119" s="4"/>
      <c r="C119" s="4"/>
      <c r="D119" s="5"/>
      <c r="E119" s="6"/>
      <c r="F119" s="5"/>
      <c r="G119" s="6"/>
      <c r="H119" s="5"/>
      <c r="I119" s="6"/>
      <c r="J119" s="7"/>
      <c r="K119" s="6"/>
      <c r="L119" s="8"/>
      <c r="M119" s="6"/>
      <c r="N119" s="9"/>
      <c r="O119" s="10"/>
      <c r="P119" s="11"/>
      <c r="Q119" s="6"/>
      <c r="R119" s="12">
        <f>R114+R115+R116+R117</f>
        <v>0</v>
      </c>
    </row>
    <row r="120" spans="1:18" ht="12.75">
      <c r="A120" s="19"/>
      <c r="B120" s="15"/>
      <c r="C120" s="15"/>
      <c r="D120" s="16"/>
      <c r="E120" s="7"/>
      <c r="F120" s="16"/>
      <c r="G120" s="7"/>
      <c r="H120" s="16"/>
      <c r="I120" s="7"/>
      <c r="J120" s="7"/>
      <c r="K120" s="7"/>
      <c r="L120" s="15"/>
      <c r="M120" s="7"/>
      <c r="N120" s="9"/>
      <c r="O120" s="10"/>
      <c r="P120" s="17"/>
      <c r="Q120" s="7"/>
      <c r="R120" s="10"/>
    </row>
    <row r="121" spans="1:18" ht="12.75">
      <c r="A121" s="18"/>
      <c r="B121" s="4"/>
      <c r="C121" s="4"/>
      <c r="D121" s="5"/>
      <c r="E121" s="6">
        <f>IF(D121&lt;1.5,,IF(D121&lt;1.5,,SUM(51.39*(POWER((D121-1.5),1.05)))))</f>
        <v>0</v>
      </c>
      <c r="F121" s="5"/>
      <c r="G121" s="6">
        <f t="shared" si="4"/>
        <v>0</v>
      </c>
      <c r="H121" s="5"/>
      <c r="I121" s="6">
        <f>IF(H121&lt;0.1,,IF(H121&gt;11.5,,SUM(58.015*(POWER((11.5-H121),1.81)))))</f>
        <v>0</v>
      </c>
      <c r="J121" s="7"/>
      <c r="K121" s="6">
        <f>IF(J121&lt;75,,IF(J121&lt;75,,SUM(0.8465*(POWER((J121-75),1.42)))))</f>
        <v>0</v>
      </c>
      <c r="L121" s="8"/>
      <c r="M121" s="6">
        <f t="shared" si="5"/>
        <v>0</v>
      </c>
      <c r="N121" s="9"/>
      <c r="O121" s="10" t="s">
        <v>10</v>
      </c>
      <c r="P121" s="11"/>
      <c r="Q121" s="6">
        <f>IF((N121*60+P121)&lt;0.1,,IF((N121*60+P121)&gt;305.5,,SUM(0.08713*(POWER((305.5-(N121*60+P121)),1.85)))))</f>
        <v>0</v>
      </c>
      <c r="R121" s="12">
        <f>SUM(E121,G121,I121,K121,M121,Q121)</f>
        <v>0</v>
      </c>
    </row>
    <row r="122" spans="1:18" ht="12.75">
      <c r="A122" s="18"/>
      <c r="B122" s="4"/>
      <c r="C122" s="4"/>
      <c r="D122" s="5"/>
      <c r="E122" s="6">
        <f>IF(D122&lt;1.5,,IF(D122&lt;1.5,,SUM(51.39*(POWER((D122-1.5),1.05)))))</f>
        <v>0</v>
      </c>
      <c r="F122" s="5"/>
      <c r="G122" s="6">
        <f t="shared" si="4"/>
        <v>0</v>
      </c>
      <c r="H122" s="5"/>
      <c r="I122" s="6">
        <f>IF(H122&lt;0.1,,IF(H122&gt;11.5,,SUM(58.015*(POWER((11.5-H122),1.81)))))</f>
        <v>0</v>
      </c>
      <c r="J122" s="7"/>
      <c r="K122" s="6">
        <f>IF(J122&lt;75,,IF(J122&lt;75,,SUM(0.8465*(POWER((J122-75),1.42)))))</f>
        <v>0</v>
      </c>
      <c r="L122" s="8"/>
      <c r="M122" s="6">
        <f t="shared" si="5"/>
        <v>0</v>
      </c>
      <c r="N122" s="9"/>
      <c r="O122" s="10" t="s">
        <v>10</v>
      </c>
      <c r="P122" s="11"/>
      <c r="Q122" s="6">
        <f>IF((N122*60+P122)&lt;0.1,,IF((N122*60+P122)&gt;305.5,,SUM(0.08713*(POWER((305.5-(N122*60+P122)),1.85)))))</f>
        <v>0</v>
      </c>
      <c r="R122" s="12">
        <f>SUM(E122,G122,I122,K122,M122,Q122)</f>
        <v>0</v>
      </c>
    </row>
    <row r="123" spans="1:18" ht="12.75">
      <c r="A123" s="23">
        <v>1</v>
      </c>
      <c r="B123" s="4"/>
      <c r="C123" s="4"/>
      <c r="D123" s="5"/>
      <c r="E123" s="6">
        <f>IF(D123&lt;1.5,,IF(D123&lt;1.5,,SUM(51.39*(POWER((D123-1.5),1.05)))))</f>
        <v>0</v>
      </c>
      <c r="F123" s="5"/>
      <c r="G123" s="6">
        <f t="shared" si="4"/>
        <v>0</v>
      </c>
      <c r="H123" s="5"/>
      <c r="I123" s="6">
        <f>IF(H123&lt;0.1,,IF(H123&gt;11.5,,SUM(58.015*(POWER((11.5-H123),1.81)))))</f>
        <v>0</v>
      </c>
      <c r="J123" s="7"/>
      <c r="K123" s="6">
        <f>IF(J123&lt;75,,IF(J123&lt;75,,SUM(0.8465*(POWER((J123-75),1.42)))))</f>
        <v>0</v>
      </c>
      <c r="L123" s="8"/>
      <c r="M123" s="6">
        <f t="shared" si="5"/>
        <v>0</v>
      </c>
      <c r="N123" s="9"/>
      <c r="O123" s="10" t="s">
        <v>10</v>
      </c>
      <c r="P123" s="11"/>
      <c r="Q123" s="6">
        <f>IF((N123*60+P123)&lt;0.1,,IF((N123*60+P123)&gt;305.5,,SUM(0.08713*(POWER((305.5-(N123*60+P123)),1.85)))))</f>
        <v>0</v>
      </c>
      <c r="R123" s="12">
        <f>SUM(E123,G123,I123,K123,M123,Q123)</f>
        <v>0</v>
      </c>
    </row>
    <row r="124" spans="1:18" ht="12.75">
      <c r="A124" s="18"/>
      <c r="B124" s="4"/>
      <c r="C124" s="4"/>
      <c r="D124" s="5"/>
      <c r="E124" s="6">
        <f>IF(D124&lt;1.5,,IF(D124&lt;1.5,,SUM(51.39*(POWER((D124-1.5),1.05)))))</f>
        <v>0</v>
      </c>
      <c r="F124" s="5"/>
      <c r="G124" s="6">
        <f t="shared" si="4"/>
        <v>0</v>
      </c>
      <c r="H124" s="5"/>
      <c r="I124" s="6">
        <f>IF(H124&lt;0.1,,IF(H124&gt;11.5,,SUM(58.015*(POWER((11.5-H124),1.81)))))</f>
        <v>0</v>
      </c>
      <c r="J124" s="7"/>
      <c r="K124" s="6">
        <f>IF(J124&lt;75,,IF(J124&lt;75,,SUM(0.8465*(POWER((J124-75),1.42)))))</f>
        <v>0</v>
      </c>
      <c r="L124" s="8"/>
      <c r="M124" s="6">
        <f t="shared" si="5"/>
        <v>0</v>
      </c>
      <c r="N124" s="9"/>
      <c r="O124" s="10" t="s">
        <v>10</v>
      </c>
      <c r="P124" s="11"/>
      <c r="Q124" s="6">
        <f>IF((N124*60+P124)&lt;0.1,,IF((N124*60+P124)&gt;305.5,,SUM(0.08713*(POWER((305.5-(N124*60+P124)),1.85)))))</f>
        <v>0</v>
      </c>
      <c r="R124" s="12">
        <f>SUM(E124,G124,I124,K124,M124,Q124)</f>
        <v>0</v>
      </c>
    </row>
    <row r="125" spans="1:18" ht="12.75">
      <c r="A125" s="18"/>
      <c r="B125" s="4"/>
      <c r="C125" s="4"/>
      <c r="D125" s="5"/>
      <c r="E125" s="6">
        <f>IF(D125&lt;1.5,,IF(D125&lt;1.5,,SUM(51.39*(POWER((D125-1.5),1.05)))))</f>
        <v>0</v>
      </c>
      <c r="F125" s="5"/>
      <c r="G125" s="6">
        <f t="shared" si="4"/>
        <v>0</v>
      </c>
      <c r="H125" s="5"/>
      <c r="I125" s="6">
        <f>IF(H125&lt;0.1,,IF(H125&gt;11.5,,SUM(58.015*(POWER((11.5-H125),1.81)))))</f>
        <v>0</v>
      </c>
      <c r="J125" s="7"/>
      <c r="K125" s="6">
        <f>IF(J125&lt;75,,IF(J125&lt;75,,SUM(0.8465*(POWER((J125-75),1.42)))))</f>
        <v>0</v>
      </c>
      <c r="L125" s="8"/>
      <c r="M125" s="6">
        <f t="shared" si="5"/>
        <v>0</v>
      </c>
      <c r="N125" s="9"/>
      <c r="O125" s="10" t="s">
        <v>10</v>
      </c>
      <c r="P125" s="11"/>
      <c r="Q125" s="6">
        <f>IF((N125*60+P125)&lt;0.1,,IF((N125*60+P125)&gt;305.5,,SUM(0.08713*(POWER((305.5-(N125*60+P125)),1.85)))))</f>
        <v>0</v>
      </c>
      <c r="R125" s="12">
        <f>SUM(E125,G125,I125,K125,M125,Q125)</f>
        <v>0</v>
      </c>
    </row>
    <row r="126" spans="1:18" ht="12.75">
      <c r="A126" s="18"/>
      <c r="B126" s="4"/>
      <c r="C126" s="4"/>
      <c r="D126" s="5"/>
      <c r="E126" s="6"/>
      <c r="F126" s="5"/>
      <c r="G126" s="6"/>
      <c r="H126" s="5"/>
      <c r="I126" s="6"/>
      <c r="J126" s="7"/>
      <c r="K126" s="6"/>
      <c r="L126" s="8"/>
      <c r="M126" s="6"/>
      <c r="N126" s="9"/>
      <c r="O126" s="10"/>
      <c r="P126" s="11"/>
      <c r="Q126" s="6"/>
      <c r="R126" s="12">
        <f>R121+R122+R123+R124</f>
        <v>0</v>
      </c>
    </row>
    <row r="127" spans="1:18" ht="12.75">
      <c r="A127" s="19"/>
      <c r="B127" s="15"/>
      <c r="C127" s="15"/>
      <c r="D127" s="16"/>
      <c r="E127" s="7"/>
      <c r="F127" s="16"/>
      <c r="G127" s="7"/>
      <c r="H127" s="16"/>
      <c r="I127" s="7"/>
      <c r="J127" s="7"/>
      <c r="K127" s="7"/>
      <c r="L127" s="15"/>
      <c r="M127" s="7"/>
      <c r="N127" s="9"/>
      <c r="O127" s="10"/>
      <c r="P127" s="17"/>
      <c r="Q127" s="7"/>
      <c r="R127" s="10"/>
    </row>
    <row r="128" spans="1:18" ht="12.75">
      <c r="A128" s="18"/>
      <c r="B128" s="4"/>
      <c r="C128" s="4"/>
      <c r="D128" s="5"/>
      <c r="E128" s="6">
        <f>IF(D128&lt;1.5,,IF(D128&lt;1.5,,SUM(51.39*(POWER((D128-1.5),1.05)))))</f>
        <v>0</v>
      </c>
      <c r="F128" s="5"/>
      <c r="G128" s="6">
        <f t="shared" si="4"/>
        <v>0</v>
      </c>
      <c r="H128" s="5"/>
      <c r="I128" s="6">
        <f>IF(H128&lt;0.1,,IF(H128&gt;11.5,,SUM(58.015*(POWER((11.5-H128),1.81)))))</f>
        <v>0</v>
      </c>
      <c r="J128" s="7"/>
      <c r="K128" s="6">
        <f>IF(J128&lt;75,,IF(J128&lt;75,,SUM(0.8465*(POWER((J128-75),1.42)))))</f>
        <v>0</v>
      </c>
      <c r="L128" s="8"/>
      <c r="M128" s="6">
        <f t="shared" si="5"/>
        <v>0</v>
      </c>
      <c r="N128" s="9"/>
      <c r="O128" s="10" t="s">
        <v>10</v>
      </c>
      <c r="P128" s="11"/>
      <c r="Q128" s="6">
        <f>IF((N128*60+P128)&lt;0.1,,IF((N128*60+P128)&gt;305.5,,SUM(0.08713*(POWER((305.5-(N128*60+P128)),1.85)))))</f>
        <v>0</v>
      </c>
      <c r="R128" s="12">
        <f>SUM(E128,G128,I128,K128,M128,Q128)</f>
        <v>0</v>
      </c>
    </row>
    <row r="129" spans="1:18" ht="12.75">
      <c r="A129" s="18"/>
      <c r="B129" s="4"/>
      <c r="C129" s="4"/>
      <c r="D129" s="5"/>
      <c r="E129" s="6">
        <f>IF(D129&lt;1.5,,IF(D129&lt;1.5,,SUM(51.39*(POWER((D129-1.5),1.05)))))</f>
        <v>0</v>
      </c>
      <c r="F129" s="5"/>
      <c r="G129" s="6">
        <f t="shared" si="4"/>
        <v>0</v>
      </c>
      <c r="H129" s="5"/>
      <c r="I129" s="6">
        <f>IF(H129&lt;0.1,,IF(H129&gt;11.5,,SUM(58.015*(POWER((11.5-H129),1.81)))))</f>
        <v>0</v>
      </c>
      <c r="J129" s="7"/>
      <c r="K129" s="6">
        <f>IF(J129&lt;75,,IF(J129&lt;75,,SUM(0.8465*(POWER((J129-75),1.42)))))</f>
        <v>0</v>
      </c>
      <c r="L129" s="8"/>
      <c r="M129" s="6">
        <f t="shared" si="5"/>
        <v>0</v>
      </c>
      <c r="N129" s="9"/>
      <c r="O129" s="10" t="s">
        <v>10</v>
      </c>
      <c r="P129" s="11"/>
      <c r="Q129" s="6">
        <f>IF((N129*60+P129)&lt;0.1,,IF((N129*60+P129)&gt;305.5,,SUM(0.08713*(POWER((305.5-(N129*60+P129)),1.85)))))</f>
        <v>0</v>
      </c>
      <c r="R129" s="12">
        <f>SUM(E129,G129,I129,K129,M129,Q129)</f>
        <v>0</v>
      </c>
    </row>
    <row r="130" spans="1:18" ht="12.75">
      <c r="A130" s="23">
        <v>9</v>
      </c>
      <c r="B130" s="4"/>
      <c r="C130" s="4"/>
      <c r="D130" s="5"/>
      <c r="E130" s="6">
        <f>IF(D130&lt;1.5,,IF(D130&lt;1.5,,SUM(51.39*(POWER((D130-1.5),1.05)))))</f>
        <v>0</v>
      </c>
      <c r="F130" s="5"/>
      <c r="G130" s="6">
        <f t="shared" si="4"/>
        <v>0</v>
      </c>
      <c r="H130" s="5"/>
      <c r="I130" s="6">
        <f>IF(H130&lt;0.1,,IF(H130&gt;11.5,,SUM(58.015*(POWER((11.5-H130),1.81)))))</f>
        <v>0</v>
      </c>
      <c r="J130" s="7"/>
      <c r="K130" s="6">
        <f>IF(J130&lt;75,,IF(J130&lt;75,,SUM(0.8465*(POWER((J130-75),1.42)))))</f>
        <v>0</v>
      </c>
      <c r="L130" s="8"/>
      <c r="M130" s="6">
        <f t="shared" si="5"/>
        <v>0</v>
      </c>
      <c r="N130" s="9"/>
      <c r="O130" s="10" t="s">
        <v>10</v>
      </c>
      <c r="P130" s="11"/>
      <c r="Q130" s="6">
        <f>IF((N130*60+P130)&lt;0.1,,IF((N130*60+P130)&gt;305.5,,SUM(0.08713*(POWER((305.5-(N130*60+P130)),1.85)))))</f>
        <v>0</v>
      </c>
      <c r="R130" s="12">
        <f>SUM(E130,G130,I130,K130,M130,Q130)</f>
        <v>0</v>
      </c>
    </row>
    <row r="131" spans="1:18" ht="12.75">
      <c r="A131" s="18"/>
      <c r="B131" s="4"/>
      <c r="C131" s="4"/>
      <c r="D131" s="5"/>
      <c r="E131" s="6">
        <f>IF(D131&lt;1.5,,IF(D131&lt;1.5,,SUM(51.39*(POWER((D131-1.5),1.05)))))</f>
        <v>0</v>
      </c>
      <c r="F131" s="5"/>
      <c r="G131" s="6">
        <f t="shared" si="4"/>
        <v>0</v>
      </c>
      <c r="H131" s="5"/>
      <c r="I131" s="6">
        <f>IF(H131&lt;0.1,,IF(H131&gt;11.5,,SUM(58.015*(POWER((11.5-H131),1.81)))))</f>
        <v>0</v>
      </c>
      <c r="J131" s="7"/>
      <c r="K131" s="6">
        <f>IF(J131&lt;75,,IF(J131&lt;75,,SUM(0.8465*(POWER((J131-75),1.42)))))</f>
        <v>0</v>
      </c>
      <c r="L131" s="8"/>
      <c r="M131" s="6">
        <f t="shared" si="5"/>
        <v>0</v>
      </c>
      <c r="N131" s="9"/>
      <c r="O131" s="10" t="s">
        <v>10</v>
      </c>
      <c r="P131" s="11"/>
      <c r="Q131" s="6">
        <f>IF((N131*60+P131)&lt;0.1,,IF((N131*60+P131)&gt;305.5,,SUM(0.08713*(POWER((305.5-(N131*60+P131)),1.85)))))</f>
        <v>0</v>
      </c>
      <c r="R131" s="12">
        <f>SUM(E131,G131,I131,K131,M131,Q131)</f>
        <v>0</v>
      </c>
    </row>
    <row r="132" spans="1:18" ht="12.75">
      <c r="A132" s="18"/>
      <c r="B132" s="4"/>
      <c r="C132" s="4"/>
      <c r="D132" s="5"/>
      <c r="E132" s="6">
        <f>IF(D132&lt;1.5,,IF(D132&lt;1.5,,SUM(51.39*(POWER((D132-1.5),1.05)))))</f>
        <v>0</v>
      </c>
      <c r="F132" s="5"/>
      <c r="G132" s="6">
        <f t="shared" si="4"/>
        <v>0</v>
      </c>
      <c r="H132" s="5"/>
      <c r="I132" s="6">
        <f>IF(H132&lt;0.1,,IF(H132&gt;11.5,,SUM(58.015*(POWER((11.5-H132),1.81)))))</f>
        <v>0</v>
      </c>
      <c r="J132" s="7"/>
      <c r="K132" s="6">
        <f>IF(J132&lt;75,,IF(J132&lt;75,,SUM(0.8465*(POWER((J132-75),1.42)))))</f>
        <v>0</v>
      </c>
      <c r="L132" s="8"/>
      <c r="M132" s="6">
        <f t="shared" si="5"/>
        <v>0</v>
      </c>
      <c r="N132" s="9"/>
      <c r="O132" s="10" t="s">
        <v>10</v>
      </c>
      <c r="P132" s="11"/>
      <c r="Q132" s="6">
        <f>IF((N132*60+P132)&lt;0.1,,IF((N132*60+P132)&gt;305.5,,SUM(0.08713*(POWER((305.5-(N132*60+P132)),1.85)))))</f>
        <v>0</v>
      </c>
      <c r="R132" s="12">
        <f>SUM(E132,G132,I132,K132,M132,Q132)</f>
        <v>0</v>
      </c>
    </row>
    <row r="133" spans="1:18" ht="12.75">
      <c r="A133" s="18"/>
      <c r="B133" s="4"/>
      <c r="C133" s="4"/>
      <c r="D133" s="5"/>
      <c r="E133" s="6"/>
      <c r="F133" s="5"/>
      <c r="G133" s="6"/>
      <c r="H133" s="5"/>
      <c r="I133" s="6"/>
      <c r="J133" s="7"/>
      <c r="K133" s="6"/>
      <c r="L133" s="8"/>
      <c r="M133" s="6"/>
      <c r="N133" s="9"/>
      <c r="O133" s="10"/>
      <c r="P133" s="11"/>
      <c r="Q133" s="6"/>
      <c r="R133" s="12">
        <f>R128+R129+R130+R131</f>
        <v>0</v>
      </c>
    </row>
    <row r="134" spans="1:10" ht="12.75">
      <c r="A134" s="13"/>
      <c r="J134" s="14"/>
    </row>
    <row r="135" spans="1:10" ht="12.75">
      <c r="A135" s="13"/>
      <c r="J135" s="14"/>
    </row>
    <row r="136" spans="1:10" ht="12.75">
      <c r="A136" s="13"/>
      <c r="J136" s="14"/>
    </row>
    <row r="137" spans="1:10" ht="12.75">
      <c r="A137" s="13"/>
      <c r="J137" s="14"/>
    </row>
    <row r="138" spans="1:10" ht="12.75">
      <c r="A138" s="13"/>
      <c r="J138" s="14"/>
    </row>
    <row r="139" spans="1:10" ht="12.75">
      <c r="A139" s="13"/>
      <c r="J139" s="14"/>
    </row>
    <row r="140" spans="1:10" ht="12.75">
      <c r="A140" s="13"/>
      <c r="J140" s="14"/>
    </row>
    <row r="141" spans="1:10" ht="12.75">
      <c r="A141" s="13"/>
      <c r="J141" s="14"/>
    </row>
    <row r="142" spans="1:10" ht="12.75">
      <c r="A142" s="13"/>
      <c r="J142" s="14"/>
    </row>
    <row r="143" spans="1:10" ht="12.75">
      <c r="A143" s="13"/>
      <c r="J143" s="14"/>
    </row>
    <row r="144" spans="1:10" ht="12.75">
      <c r="A144" s="13"/>
      <c r="J144" s="14"/>
    </row>
    <row r="145" spans="1:10" ht="12.75">
      <c r="A145" s="13"/>
      <c r="J145" s="14"/>
    </row>
    <row r="146" spans="1:10" ht="12.75">
      <c r="A146" s="13"/>
      <c r="J146" s="14"/>
    </row>
    <row r="147" spans="1:10" ht="12.75">
      <c r="A147" s="13"/>
      <c r="J147" s="14"/>
    </row>
    <row r="148" spans="1:10" ht="12.75">
      <c r="A148" s="13"/>
      <c r="J148" s="14"/>
    </row>
    <row r="149" spans="1:10" ht="12.75">
      <c r="A149" s="13"/>
      <c r="J149" s="14"/>
    </row>
    <row r="150" spans="1:10" ht="12.75">
      <c r="A150" s="13"/>
      <c r="J150" s="14"/>
    </row>
    <row r="151" spans="1:10" ht="12.75">
      <c r="A151" s="13"/>
      <c r="J151" s="14"/>
    </row>
    <row r="152" spans="1:10" ht="12.75">
      <c r="A152" s="13"/>
      <c r="J152" s="14"/>
    </row>
    <row r="153" spans="1:10" ht="12.75">
      <c r="A153" s="13"/>
      <c r="J153" s="14"/>
    </row>
    <row r="154" spans="1:10" ht="12.75">
      <c r="A154" s="13"/>
      <c r="J154" s="14"/>
    </row>
    <row r="155" spans="1:10" ht="12.75">
      <c r="A155" s="13"/>
      <c r="J155" s="14"/>
    </row>
    <row r="156" spans="1:10" ht="12.75">
      <c r="A156" s="13"/>
      <c r="J156" s="14"/>
    </row>
    <row r="157" spans="1:10" ht="12.75">
      <c r="A157" s="13"/>
      <c r="J157" s="14"/>
    </row>
    <row r="158" spans="1:10" ht="12.75">
      <c r="A158" s="13"/>
      <c r="J158" s="14"/>
    </row>
    <row r="159" spans="1:10" ht="12.75">
      <c r="A159" s="13"/>
      <c r="J159" s="14"/>
    </row>
    <row r="160" spans="1:10" ht="12.75">
      <c r="A160" s="13"/>
      <c r="J160" s="14"/>
    </row>
    <row r="161" spans="1:10" ht="12.75">
      <c r="A161" s="13"/>
      <c r="J161" s="14"/>
    </row>
    <row r="162" spans="1:10" ht="12.75">
      <c r="A162" s="13"/>
      <c r="J162" s="14"/>
    </row>
    <row r="163" spans="1:10" ht="12.75">
      <c r="A163" s="13"/>
      <c r="J163" s="14"/>
    </row>
    <row r="164" spans="1:10" ht="12.75">
      <c r="A164" s="13"/>
      <c r="J164" s="14"/>
    </row>
    <row r="165" spans="1:10" ht="12.75">
      <c r="A165" s="13"/>
      <c r="J165" s="14"/>
    </row>
    <row r="166" spans="1:10" ht="12.75">
      <c r="A166" s="13"/>
      <c r="J166" s="14"/>
    </row>
    <row r="167" spans="1:10" ht="12.75">
      <c r="A167" s="13"/>
      <c r="J167" s="14"/>
    </row>
    <row r="168" spans="1:10" ht="12.75">
      <c r="A168" s="13"/>
      <c r="J168" s="14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</sheetData>
  <mergeCells count="1">
    <mergeCell ref="N6:P6"/>
  </mergeCells>
  <printOptions/>
  <pageMargins left="0.41" right="0.58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F13" sqref="F13"/>
    </sheetView>
  </sheetViews>
  <sheetFormatPr defaultColWidth="9.00390625" defaultRowHeight="12.75"/>
  <cols>
    <col min="1" max="1" width="18.75390625" style="0" customWidth="1"/>
    <col min="3" max="3" width="9.625" style="0" customWidth="1"/>
    <col min="4" max="27" width="5.75390625" style="0" customWidth="1"/>
  </cols>
  <sheetData>
    <row r="1" spans="1:23" ht="12.75">
      <c r="A1" s="28" t="s">
        <v>106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24</v>
      </c>
      <c r="B2" s="8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.75">
      <c r="A3" s="8" t="s">
        <v>25</v>
      </c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>
      <c r="A4" s="8" t="s">
        <v>28</v>
      </c>
      <c r="B4" s="8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2.75">
      <c r="A5" s="8" t="s">
        <v>31</v>
      </c>
      <c r="B5" s="8" t="s">
        <v>27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2.75">
      <c r="A6" s="8" t="s">
        <v>33</v>
      </c>
      <c r="B6" s="8" t="s">
        <v>34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8" t="s">
        <v>36</v>
      </c>
      <c r="B7" s="8" t="s">
        <v>34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.75">
      <c r="A8" s="8" t="s">
        <v>37</v>
      </c>
      <c r="B8" s="8" t="s">
        <v>34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>
      <c r="A9" s="8" t="s">
        <v>42</v>
      </c>
      <c r="B9" s="8" t="s">
        <v>39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8" t="s">
        <v>43</v>
      </c>
      <c r="B10" s="8" t="s">
        <v>39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>
      <c r="A11" s="8" t="s">
        <v>44</v>
      </c>
      <c r="B11" s="8" t="s">
        <v>46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.75">
      <c r="A12" s="8" t="s">
        <v>50</v>
      </c>
      <c r="B12" s="8" t="s">
        <v>51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>
      <c r="A13" s="8" t="s">
        <v>54</v>
      </c>
      <c r="B13" s="8" t="s">
        <v>51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2.75">
      <c r="A14" s="8" t="s">
        <v>56</v>
      </c>
      <c r="B14" s="8" t="s">
        <v>51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8" t="s">
        <v>61</v>
      </c>
      <c r="B15" s="8" t="s">
        <v>57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>
      <c r="A16" s="8" t="s">
        <v>62</v>
      </c>
      <c r="B16" s="8" t="s">
        <v>57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2.75">
      <c r="A17" s="8" t="s">
        <v>67</v>
      </c>
      <c r="B17" s="8" t="s">
        <v>64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8" t="s">
        <v>68</v>
      </c>
      <c r="B18" s="8" t="s">
        <v>64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.75">
      <c r="A19" s="8" t="s">
        <v>69</v>
      </c>
      <c r="B19" s="8" t="s">
        <v>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2.75">
      <c r="A20" s="8" t="s">
        <v>71</v>
      </c>
      <c r="B20" s="8" t="s">
        <v>70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2.75">
      <c r="A21" s="8" t="s">
        <v>73</v>
      </c>
      <c r="B21" s="8" t="s">
        <v>70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2.75">
      <c r="A22" s="8" t="s">
        <v>75</v>
      </c>
      <c r="B22" s="8" t="s">
        <v>77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8" t="s">
        <v>76</v>
      </c>
      <c r="B23" s="8" t="s">
        <v>77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8" t="s">
        <v>80</v>
      </c>
      <c r="B24" s="8" t="s">
        <v>77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 t="s">
        <v>81</v>
      </c>
      <c r="B25" s="8" t="s">
        <v>82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8" t="s">
        <v>83</v>
      </c>
      <c r="B26" s="8" t="s">
        <v>82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8" t="s">
        <v>87</v>
      </c>
      <c r="B27" s="8" t="s">
        <v>88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8" t="s">
        <v>91</v>
      </c>
      <c r="B28" s="8" t="s">
        <v>88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2.75">
      <c r="A29" s="8" t="s">
        <v>92</v>
      </c>
      <c r="B29" s="8" t="s">
        <v>88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>
      <c r="A30" s="8" t="s">
        <v>93</v>
      </c>
      <c r="B30" s="8" t="s">
        <v>94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2.75">
      <c r="A31" s="8" t="s">
        <v>96</v>
      </c>
      <c r="B31" s="8" t="s">
        <v>94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2.75">
      <c r="A32" s="8" t="s">
        <v>97</v>
      </c>
      <c r="B32" s="8" t="s">
        <v>94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2.75">
      <c r="A33" s="8" t="s">
        <v>101</v>
      </c>
      <c r="B33" s="8" t="s">
        <v>100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2.75">
      <c r="A34" s="8" t="s">
        <v>102</v>
      </c>
      <c r="B34" s="8" t="s">
        <v>100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2.75">
      <c r="A35" s="8" t="s">
        <v>103</v>
      </c>
      <c r="B35" s="8" t="s">
        <v>100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</sheetData>
  <printOptions/>
  <pageMargins left="0.32" right="0.27" top="0.57" bottom="0.56" header="0.21" footer="0.3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4" sqref="E4"/>
    </sheetView>
  </sheetViews>
  <sheetFormatPr defaultColWidth="9.00390625" defaultRowHeight="12.75"/>
  <cols>
    <col min="1" max="1" width="21.25390625" style="0" customWidth="1"/>
    <col min="4" max="4" width="12.625" style="0" customWidth="1"/>
  </cols>
  <sheetData>
    <row r="1" spans="1:7" ht="19.5" customHeight="1">
      <c r="A1" s="26" t="s">
        <v>109</v>
      </c>
      <c r="B1" s="27"/>
      <c r="C1" s="27"/>
      <c r="D1" s="27">
        <v>1</v>
      </c>
      <c r="E1" s="27">
        <v>2</v>
      </c>
      <c r="F1" s="27">
        <v>3</v>
      </c>
      <c r="G1" s="27" t="s">
        <v>108</v>
      </c>
    </row>
    <row r="2" spans="1:7" ht="19.5" customHeight="1">
      <c r="A2" s="27" t="s">
        <v>21</v>
      </c>
      <c r="B2" s="27" t="s">
        <v>22</v>
      </c>
      <c r="C2" s="27"/>
      <c r="D2" s="27"/>
      <c r="E2" s="27"/>
      <c r="F2" s="27"/>
      <c r="G2" s="27"/>
    </row>
    <row r="3" spans="1:7" ht="19.5" customHeight="1">
      <c r="A3" s="27" t="s">
        <v>23</v>
      </c>
      <c r="B3" s="27" t="s">
        <v>22</v>
      </c>
      <c r="C3" s="27"/>
      <c r="D3" s="27"/>
      <c r="E3" s="27"/>
      <c r="F3" s="27"/>
      <c r="G3" s="27"/>
    </row>
    <row r="4" spans="1:7" ht="19.5" customHeight="1">
      <c r="A4" s="27" t="s">
        <v>26</v>
      </c>
      <c r="B4" s="27" t="s">
        <v>22</v>
      </c>
      <c r="C4" s="27"/>
      <c r="D4" s="27"/>
      <c r="E4" s="27"/>
      <c r="F4" s="27"/>
      <c r="G4" s="27"/>
    </row>
    <row r="5" spans="1:7" ht="19.5" customHeight="1">
      <c r="A5" s="27" t="s">
        <v>29</v>
      </c>
      <c r="B5" s="27" t="s">
        <v>27</v>
      </c>
      <c r="C5" s="27"/>
      <c r="D5" s="27"/>
      <c r="E5" s="27"/>
      <c r="F5" s="27"/>
      <c r="G5" s="27"/>
    </row>
    <row r="6" spans="1:7" ht="19.5" customHeight="1">
      <c r="A6" s="27" t="s">
        <v>30</v>
      </c>
      <c r="B6" s="27" t="s">
        <v>27</v>
      </c>
      <c r="C6" s="27"/>
      <c r="D6" s="27"/>
      <c r="E6" s="27"/>
      <c r="F6" s="27"/>
      <c r="G6" s="27"/>
    </row>
    <row r="7" spans="1:7" ht="19.5" customHeight="1">
      <c r="A7" s="27" t="s">
        <v>32</v>
      </c>
      <c r="B7" s="27" t="s">
        <v>27</v>
      </c>
      <c r="C7" s="27"/>
      <c r="D7" s="27"/>
      <c r="E7" s="27"/>
      <c r="F7" s="27"/>
      <c r="G7" s="27"/>
    </row>
    <row r="8" spans="1:7" ht="19.5" customHeight="1">
      <c r="A8" s="27" t="s">
        <v>35</v>
      </c>
      <c r="B8" s="27" t="s">
        <v>34</v>
      </c>
      <c r="C8" s="27"/>
      <c r="D8" s="27"/>
      <c r="E8" s="27"/>
      <c r="F8" s="27"/>
      <c r="G8" s="27"/>
    </row>
    <row r="9" spans="1:7" ht="19.5" customHeight="1">
      <c r="A9" s="27" t="s">
        <v>38</v>
      </c>
      <c r="B9" s="27" t="s">
        <v>34</v>
      </c>
      <c r="C9" s="27"/>
      <c r="D9" s="27"/>
      <c r="E9" s="27"/>
      <c r="F9" s="27"/>
      <c r="G9" s="27"/>
    </row>
    <row r="10" spans="1:7" ht="19.5" customHeight="1">
      <c r="A10" s="27" t="s">
        <v>40</v>
      </c>
      <c r="B10" s="27" t="s">
        <v>39</v>
      </c>
      <c r="C10" s="27"/>
      <c r="D10" s="27"/>
      <c r="E10" s="27"/>
      <c r="F10" s="27"/>
      <c r="G10" s="27"/>
    </row>
    <row r="11" spans="1:7" ht="19.5" customHeight="1">
      <c r="A11" s="27" t="s">
        <v>41</v>
      </c>
      <c r="B11" s="27" t="s">
        <v>39</v>
      </c>
      <c r="C11" s="27"/>
      <c r="D11" s="27"/>
      <c r="E11" s="27"/>
      <c r="F11" s="27"/>
      <c r="G11" s="27"/>
    </row>
    <row r="12" spans="1:7" ht="19.5" customHeight="1">
      <c r="A12" s="27" t="s">
        <v>45</v>
      </c>
      <c r="B12" s="27" t="s">
        <v>46</v>
      </c>
      <c r="C12" s="27"/>
      <c r="D12" s="27"/>
      <c r="E12" s="27"/>
      <c r="F12" s="27"/>
      <c r="G12" s="27"/>
    </row>
    <row r="13" spans="1:7" ht="19.5" customHeight="1">
      <c r="A13" s="27" t="s">
        <v>47</v>
      </c>
      <c r="B13" s="27" t="s">
        <v>46</v>
      </c>
      <c r="C13" s="27"/>
      <c r="D13" s="27"/>
      <c r="E13" s="27"/>
      <c r="F13" s="27"/>
      <c r="G13" s="27"/>
    </row>
    <row r="14" spans="1:7" ht="19.5" customHeight="1">
      <c r="A14" s="27" t="s">
        <v>48</v>
      </c>
      <c r="B14" s="27" t="s">
        <v>46</v>
      </c>
      <c r="C14" s="27"/>
      <c r="D14" s="27"/>
      <c r="E14" s="27"/>
      <c r="F14" s="27"/>
      <c r="G14" s="27"/>
    </row>
    <row r="15" spans="1:7" ht="19.5" customHeight="1">
      <c r="A15" s="27" t="s">
        <v>49</v>
      </c>
      <c r="B15" s="27" t="s">
        <v>46</v>
      </c>
      <c r="C15" s="27"/>
      <c r="D15" s="27"/>
      <c r="E15" s="27"/>
      <c r="F15" s="27"/>
      <c r="G15" s="27"/>
    </row>
    <row r="16" spans="1:7" ht="19.5" customHeight="1">
      <c r="A16" s="27" t="s">
        <v>53</v>
      </c>
      <c r="B16" s="27" t="s">
        <v>51</v>
      </c>
      <c r="C16" s="27"/>
      <c r="D16" s="27"/>
      <c r="E16" s="27"/>
      <c r="F16" s="27"/>
      <c r="G16" s="27"/>
    </row>
    <row r="17" spans="1:7" ht="19.5" customHeight="1">
      <c r="A17" s="27" t="s">
        <v>55</v>
      </c>
      <c r="B17" s="27" t="s">
        <v>51</v>
      </c>
      <c r="C17" s="27"/>
      <c r="D17" s="27"/>
      <c r="E17" s="27"/>
      <c r="F17" s="27"/>
      <c r="G17" s="27"/>
    </row>
    <row r="18" spans="1:7" ht="19.5" customHeight="1">
      <c r="A18" s="27" t="s">
        <v>58</v>
      </c>
      <c r="B18" s="27" t="s">
        <v>57</v>
      </c>
      <c r="C18" s="27"/>
      <c r="D18" s="27"/>
      <c r="E18" s="27"/>
      <c r="F18" s="27"/>
      <c r="G18" s="27"/>
    </row>
    <row r="19" spans="1:7" ht="19.5" customHeight="1">
      <c r="A19" s="27" t="s">
        <v>59</v>
      </c>
      <c r="B19" s="27" t="s">
        <v>57</v>
      </c>
      <c r="C19" s="27"/>
      <c r="D19" s="27"/>
      <c r="E19" s="27"/>
      <c r="F19" s="27"/>
      <c r="G19" s="27"/>
    </row>
    <row r="20" spans="1:7" ht="19.5" customHeight="1">
      <c r="A20" s="27" t="s">
        <v>60</v>
      </c>
      <c r="B20" s="27" t="s">
        <v>57</v>
      </c>
      <c r="C20" s="27"/>
      <c r="D20" s="27"/>
      <c r="E20" s="27"/>
      <c r="F20" s="27"/>
      <c r="G20" s="27"/>
    </row>
    <row r="21" spans="1:7" ht="19.5" customHeight="1">
      <c r="A21" s="27" t="s">
        <v>63</v>
      </c>
      <c r="B21" s="27" t="s">
        <v>64</v>
      </c>
      <c r="C21" s="27"/>
      <c r="D21" s="27"/>
      <c r="E21" s="27"/>
      <c r="F21" s="27"/>
      <c r="G21" s="27"/>
    </row>
    <row r="22" spans="1:7" ht="19.5" customHeight="1">
      <c r="A22" s="27" t="s">
        <v>65</v>
      </c>
      <c r="B22" s="27" t="s">
        <v>64</v>
      </c>
      <c r="C22" s="27"/>
      <c r="D22" s="27"/>
      <c r="E22" s="27"/>
      <c r="F22" s="27"/>
      <c r="G22" s="27"/>
    </row>
    <row r="23" spans="1:7" ht="19.5" customHeight="1">
      <c r="A23" s="27" t="s">
        <v>66</v>
      </c>
      <c r="B23" s="27" t="s">
        <v>64</v>
      </c>
      <c r="C23" s="27"/>
      <c r="D23" s="27"/>
      <c r="E23" s="27"/>
      <c r="F23" s="27"/>
      <c r="G23" s="27"/>
    </row>
    <row r="24" spans="1:7" ht="19.5" customHeight="1">
      <c r="A24" s="27" t="s">
        <v>72</v>
      </c>
      <c r="B24" s="27" t="s">
        <v>70</v>
      </c>
      <c r="C24" s="27"/>
      <c r="D24" s="27"/>
      <c r="E24" s="27"/>
      <c r="F24" s="27"/>
      <c r="G24" s="27"/>
    </row>
    <row r="25" spans="1:7" ht="19.5" customHeight="1">
      <c r="A25" s="27" t="s">
        <v>74</v>
      </c>
      <c r="B25" s="27" t="s">
        <v>70</v>
      </c>
      <c r="C25" s="27"/>
      <c r="D25" s="27"/>
      <c r="E25" s="27"/>
      <c r="F25" s="27"/>
      <c r="G25" s="27"/>
    </row>
    <row r="26" spans="1:7" ht="19.5" customHeight="1">
      <c r="A26" s="27" t="s">
        <v>78</v>
      </c>
      <c r="B26" s="27" t="s">
        <v>77</v>
      </c>
      <c r="C26" s="27"/>
      <c r="D26" s="27"/>
      <c r="E26" s="27"/>
      <c r="F26" s="27"/>
      <c r="G26" s="27"/>
    </row>
    <row r="27" spans="1:7" ht="19.5" customHeight="1">
      <c r="A27" s="27" t="s">
        <v>79</v>
      </c>
      <c r="B27" s="27" t="s">
        <v>77</v>
      </c>
      <c r="C27" s="27"/>
      <c r="D27" s="27"/>
      <c r="E27" s="27"/>
      <c r="F27" s="27"/>
      <c r="G27" s="27"/>
    </row>
    <row r="28" spans="1:7" ht="19.5" customHeight="1">
      <c r="A28" s="27" t="s">
        <v>84</v>
      </c>
      <c r="B28" s="27" t="s">
        <v>82</v>
      </c>
      <c r="C28" s="27"/>
      <c r="D28" s="27"/>
      <c r="E28" s="27"/>
      <c r="F28" s="27"/>
      <c r="G28" s="27"/>
    </row>
    <row r="29" spans="1:7" ht="19.5" customHeight="1">
      <c r="A29" s="27" t="s">
        <v>85</v>
      </c>
      <c r="B29" s="27" t="s">
        <v>82</v>
      </c>
      <c r="C29" s="27"/>
      <c r="D29" s="27"/>
      <c r="E29" s="27"/>
      <c r="F29" s="27"/>
      <c r="G29" s="27"/>
    </row>
    <row r="30" spans="1:7" ht="19.5" customHeight="1">
      <c r="A30" s="27" t="s">
        <v>86</v>
      </c>
      <c r="B30" s="27" t="s">
        <v>82</v>
      </c>
      <c r="C30" s="27"/>
      <c r="D30" s="27"/>
      <c r="E30" s="27"/>
      <c r="F30" s="27"/>
      <c r="G30" s="27"/>
    </row>
    <row r="31" spans="1:7" ht="19.5" customHeight="1">
      <c r="A31" s="27" t="s">
        <v>89</v>
      </c>
      <c r="B31" s="27" t="s">
        <v>88</v>
      </c>
      <c r="C31" s="27"/>
      <c r="D31" s="27"/>
      <c r="E31" s="27"/>
      <c r="F31" s="27"/>
      <c r="G31" s="27"/>
    </row>
    <row r="32" spans="1:7" ht="19.5" customHeight="1">
      <c r="A32" s="27" t="s">
        <v>90</v>
      </c>
      <c r="B32" s="27" t="s">
        <v>88</v>
      </c>
      <c r="C32" s="27"/>
      <c r="D32" s="27"/>
      <c r="E32" s="27"/>
      <c r="F32" s="27"/>
      <c r="G32" s="27"/>
    </row>
    <row r="33" spans="1:7" ht="19.5" customHeight="1">
      <c r="A33" s="27" t="s">
        <v>95</v>
      </c>
      <c r="B33" s="27" t="s">
        <v>94</v>
      </c>
      <c r="C33" s="27"/>
      <c r="D33" s="27"/>
      <c r="E33" s="27"/>
      <c r="F33" s="27"/>
      <c r="G33" s="27"/>
    </row>
    <row r="34" spans="1:7" ht="19.5" customHeight="1">
      <c r="A34" s="27" t="s">
        <v>98</v>
      </c>
      <c r="B34" s="27" t="s">
        <v>94</v>
      </c>
      <c r="C34" s="27"/>
      <c r="D34" s="27"/>
      <c r="E34" s="27"/>
      <c r="F34" s="27"/>
      <c r="G34" s="27"/>
    </row>
    <row r="35" spans="1:7" ht="19.5" customHeight="1">
      <c r="A35" s="27" t="s">
        <v>99</v>
      </c>
      <c r="B35" s="27" t="s">
        <v>100</v>
      </c>
      <c r="C35" s="27"/>
      <c r="D35" s="27"/>
      <c r="E35" s="27"/>
      <c r="F35" s="27"/>
      <c r="G35" s="27"/>
    </row>
    <row r="36" spans="1:7" ht="19.5" customHeight="1">
      <c r="A36" s="27" t="s">
        <v>104</v>
      </c>
      <c r="B36" s="27" t="s">
        <v>100</v>
      </c>
      <c r="C36" s="27"/>
      <c r="D36" s="27"/>
      <c r="E36" s="27"/>
      <c r="F36" s="27"/>
      <c r="G36" s="27"/>
    </row>
    <row r="37" spans="1:7" ht="19.5" customHeight="1">
      <c r="A37" s="27"/>
      <c r="B37" s="27"/>
      <c r="C37" s="27"/>
      <c r="D37" s="27"/>
      <c r="E37" s="27"/>
      <c r="F37" s="27"/>
      <c r="G37" s="27"/>
    </row>
    <row r="38" spans="1:7" ht="19.5" customHeight="1">
      <c r="A38" s="27"/>
      <c r="B38" s="27"/>
      <c r="C38" s="27"/>
      <c r="D38" s="27"/>
      <c r="E38" s="27"/>
      <c r="F38" s="27"/>
      <c r="G38" s="27"/>
    </row>
    <row r="39" spans="1:7" ht="19.5" customHeight="1">
      <c r="A39" s="27"/>
      <c r="B39" s="27"/>
      <c r="C39" s="27"/>
      <c r="D39" s="27"/>
      <c r="E39" s="27"/>
      <c r="F39" s="27"/>
      <c r="G39" s="27"/>
    </row>
    <row r="40" spans="1:7" ht="19.5" customHeight="1">
      <c r="A40" s="27"/>
      <c r="B40" s="27"/>
      <c r="C40" s="27"/>
      <c r="D40" s="27"/>
      <c r="E40" s="27"/>
      <c r="F40" s="27"/>
      <c r="G40" s="27"/>
    </row>
    <row r="41" spans="1:7" ht="19.5" customHeight="1">
      <c r="A41" s="27"/>
      <c r="B41" s="27"/>
      <c r="C41" s="27"/>
      <c r="D41" s="27"/>
      <c r="E41" s="27"/>
      <c r="F41" s="27"/>
      <c r="G41" s="27"/>
    </row>
    <row r="42" spans="1:7" ht="19.5" customHeight="1">
      <c r="A42" s="27"/>
      <c r="B42" s="27"/>
      <c r="C42" s="27"/>
      <c r="D42" s="27"/>
      <c r="E42" s="27"/>
      <c r="F42" s="27"/>
      <c r="G42" s="27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">
      <selection activeCell="E4" sqref="E4"/>
    </sheetView>
  </sheetViews>
  <sheetFormatPr defaultColWidth="9.00390625" defaultRowHeight="12.75"/>
  <cols>
    <col min="1" max="1" width="21.125" style="0" customWidth="1"/>
    <col min="3" max="3" width="11.875" style="0" customWidth="1"/>
  </cols>
  <sheetData>
    <row r="2" spans="1:7" ht="19.5" customHeight="1">
      <c r="A2" s="26" t="s">
        <v>110</v>
      </c>
      <c r="B2" s="27"/>
      <c r="C2" s="27"/>
      <c r="D2" s="27"/>
      <c r="E2" s="27"/>
      <c r="F2" s="27"/>
      <c r="G2" s="27"/>
    </row>
    <row r="3" spans="1:7" ht="19.5" customHeight="1">
      <c r="A3" s="27" t="s">
        <v>21</v>
      </c>
      <c r="B3" s="27" t="s">
        <v>22</v>
      </c>
      <c r="C3" s="27"/>
      <c r="D3" s="27"/>
      <c r="E3" s="27"/>
      <c r="F3" s="27"/>
      <c r="G3" s="27"/>
    </row>
    <row r="4" spans="1:7" ht="19.5" customHeight="1">
      <c r="A4" s="27" t="s">
        <v>23</v>
      </c>
      <c r="B4" s="27" t="s">
        <v>22</v>
      </c>
      <c r="C4" s="27"/>
      <c r="D4" s="27"/>
      <c r="E4" s="27"/>
      <c r="F4" s="27"/>
      <c r="G4" s="27"/>
    </row>
    <row r="5" spans="1:7" ht="19.5" customHeight="1">
      <c r="A5" s="27" t="s">
        <v>24</v>
      </c>
      <c r="B5" s="27" t="s">
        <v>22</v>
      </c>
      <c r="C5" s="27"/>
      <c r="D5" s="27"/>
      <c r="E5" s="27"/>
      <c r="F5" s="27"/>
      <c r="G5" s="27"/>
    </row>
    <row r="6" spans="1:7" ht="19.5" customHeight="1">
      <c r="A6" s="27" t="s">
        <v>30</v>
      </c>
      <c r="B6" s="27" t="s">
        <v>27</v>
      </c>
      <c r="C6" s="27"/>
      <c r="D6" s="27"/>
      <c r="E6" s="27"/>
      <c r="F6" s="27"/>
      <c r="G6" s="27"/>
    </row>
    <row r="7" spans="1:7" ht="19.5" customHeight="1">
      <c r="A7" s="27" t="s">
        <v>31</v>
      </c>
      <c r="B7" s="27" t="s">
        <v>27</v>
      </c>
      <c r="C7" s="27"/>
      <c r="D7" s="27"/>
      <c r="E7" s="27"/>
      <c r="F7" s="27"/>
      <c r="G7" s="27"/>
    </row>
    <row r="8" spans="1:7" ht="19.5" customHeight="1">
      <c r="A8" s="27" t="s">
        <v>33</v>
      </c>
      <c r="B8" s="27" t="s">
        <v>34</v>
      </c>
      <c r="C8" s="27"/>
      <c r="D8" s="27"/>
      <c r="E8" s="27"/>
      <c r="F8" s="27"/>
      <c r="G8" s="27"/>
    </row>
    <row r="9" spans="1:7" ht="19.5" customHeight="1">
      <c r="A9" s="27" t="s">
        <v>35</v>
      </c>
      <c r="B9" s="27" t="s">
        <v>34</v>
      </c>
      <c r="C9" s="27"/>
      <c r="D9" s="27"/>
      <c r="E9" s="27"/>
      <c r="F9" s="27"/>
      <c r="G9" s="27"/>
    </row>
    <row r="10" spans="1:7" ht="19.5" customHeight="1">
      <c r="A10" s="27" t="s">
        <v>43</v>
      </c>
      <c r="B10" s="27" t="s">
        <v>39</v>
      </c>
      <c r="C10" s="27"/>
      <c r="D10" s="27"/>
      <c r="E10" s="27"/>
      <c r="F10" s="27"/>
      <c r="G10" s="27"/>
    </row>
    <row r="11" spans="1:7" ht="19.5" customHeight="1">
      <c r="A11" s="27" t="s">
        <v>47</v>
      </c>
      <c r="B11" s="27" t="s">
        <v>46</v>
      </c>
      <c r="C11" s="27"/>
      <c r="D11" s="27"/>
      <c r="E11" s="27"/>
      <c r="F11" s="27"/>
      <c r="G11" s="27"/>
    </row>
    <row r="12" spans="1:7" ht="19.5" customHeight="1">
      <c r="A12" s="27" t="s">
        <v>48</v>
      </c>
      <c r="B12" s="27" t="s">
        <v>46</v>
      </c>
      <c r="C12" s="27"/>
      <c r="D12" s="27"/>
      <c r="E12" s="27"/>
      <c r="F12" s="27"/>
      <c r="G12" s="27"/>
    </row>
    <row r="13" spans="1:7" ht="19.5" customHeight="1">
      <c r="A13" s="27" t="s">
        <v>49</v>
      </c>
      <c r="B13" s="27" t="s">
        <v>46</v>
      </c>
      <c r="C13" s="27"/>
      <c r="D13" s="27"/>
      <c r="E13" s="27"/>
      <c r="F13" s="27"/>
      <c r="G13" s="27"/>
    </row>
    <row r="14" spans="1:7" ht="19.5" customHeight="1">
      <c r="A14" s="27" t="s">
        <v>53</v>
      </c>
      <c r="B14" s="27" t="s">
        <v>51</v>
      </c>
      <c r="C14" s="27"/>
      <c r="D14" s="27"/>
      <c r="E14" s="27"/>
      <c r="F14" s="27"/>
      <c r="G14" s="27"/>
    </row>
    <row r="15" spans="1:7" ht="19.5" customHeight="1">
      <c r="A15" s="27" t="s">
        <v>54</v>
      </c>
      <c r="B15" s="27" t="s">
        <v>51</v>
      </c>
      <c r="C15" s="27"/>
      <c r="D15" s="27"/>
      <c r="E15" s="27"/>
      <c r="F15" s="27"/>
      <c r="G15" s="27"/>
    </row>
    <row r="16" spans="1:7" ht="19.5" customHeight="1">
      <c r="A16" s="27" t="s">
        <v>58</v>
      </c>
      <c r="B16" s="27" t="s">
        <v>57</v>
      </c>
      <c r="C16" s="27"/>
      <c r="D16" s="27"/>
      <c r="E16" s="27"/>
      <c r="F16" s="27"/>
      <c r="G16" s="27"/>
    </row>
    <row r="17" spans="1:7" ht="19.5" customHeight="1">
      <c r="A17" s="27" t="s">
        <v>62</v>
      </c>
      <c r="B17" s="27" t="s">
        <v>57</v>
      </c>
      <c r="C17" s="27"/>
      <c r="D17" s="27"/>
      <c r="E17" s="27"/>
      <c r="F17" s="27"/>
      <c r="G17" s="27"/>
    </row>
    <row r="18" spans="1:7" ht="19.5" customHeight="1">
      <c r="A18" s="27" t="s">
        <v>67</v>
      </c>
      <c r="B18" s="27" t="s">
        <v>64</v>
      </c>
      <c r="C18" s="27"/>
      <c r="D18" s="27"/>
      <c r="E18" s="27"/>
      <c r="F18" s="27"/>
      <c r="G18" s="27"/>
    </row>
    <row r="19" spans="1:7" ht="19.5" customHeight="1">
      <c r="A19" s="27" t="s">
        <v>68</v>
      </c>
      <c r="B19" s="27" t="s">
        <v>64</v>
      </c>
      <c r="C19" s="27"/>
      <c r="D19" s="27"/>
      <c r="E19" s="27"/>
      <c r="F19" s="27"/>
      <c r="G19" s="27"/>
    </row>
    <row r="20" spans="1:7" ht="19.5" customHeight="1">
      <c r="A20" s="27" t="s">
        <v>71</v>
      </c>
      <c r="B20" s="27" t="s">
        <v>70</v>
      </c>
      <c r="C20" s="27"/>
      <c r="D20" s="27"/>
      <c r="E20" s="27"/>
      <c r="F20" s="27"/>
      <c r="G20" s="27"/>
    </row>
    <row r="21" spans="1:7" ht="19.5" customHeight="1">
      <c r="A21" s="27" t="s">
        <v>74</v>
      </c>
      <c r="B21" s="27" t="s">
        <v>70</v>
      </c>
      <c r="C21" s="27"/>
      <c r="D21" s="27"/>
      <c r="E21" s="27"/>
      <c r="F21" s="27"/>
      <c r="G21" s="27"/>
    </row>
    <row r="22" spans="1:7" ht="19.5" customHeight="1">
      <c r="A22" s="27" t="s">
        <v>75</v>
      </c>
      <c r="B22" s="27" t="s">
        <v>77</v>
      </c>
      <c r="C22" s="27"/>
      <c r="D22" s="27"/>
      <c r="E22" s="27"/>
      <c r="F22" s="27"/>
      <c r="G22" s="27"/>
    </row>
    <row r="23" spans="1:7" ht="19.5" customHeight="1">
      <c r="A23" s="27" t="s">
        <v>79</v>
      </c>
      <c r="B23" s="27" t="s">
        <v>77</v>
      </c>
      <c r="C23" s="27"/>
      <c r="D23" s="27"/>
      <c r="E23" s="27"/>
      <c r="F23" s="27"/>
      <c r="G23" s="27"/>
    </row>
    <row r="24" spans="1:7" ht="19.5" customHeight="1">
      <c r="A24" s="27" t="s">
        <v>80</v>
      </c>
      <c r="B24" s="27" t="s">
        <v>77</v>
      </c>
      <c r="C24" s="27"/>
      <c r="D24" s="27"/>
      <c r="E24" s="27"/>
      <c r="F24" s="27"/>
      <c r="G24" s="27"/>
    </row>
    <row r="25" spans="1:7" ht="19.5" customHeight="1">
      <c r="A25" s="27" t="s">
        <v>81</v>
      </c>
      <c r="B25" s="27" t="s">
        <v>82</v>
      </c>
      <c r="C25" s="27"/>
      <c r="D25" s="27"/>
      <c r="E25" s="27"/>
      <c r="F25" s="27"/>
      <c r="G25" s="27"/>
    </row>
    <row r="26" spans="1:7" ht="19.5" customHeight="1">
      <c r="A26" s="27" t="s">
        <v>83</v>
      </c>
      <c r="B26" s="27" t="s">
        <v>82</v>
      </c>
      <c r="C26" s="27"/>
      <c r="D26" s="27"/>
      <c r="E26" s="27"/>
      <c r="F26" s="27"/>
      <c r="G26" s="27"/>
    </row>
    <row r="27" spans="1:7" ht="19.5" customHeight="1">
      <c r="A27" s="27" t="s">
        <v>85</v>
      </c>
      <c r="B27" s="27" t="s">
        <v>82</v>
      </c>
      <c r="C27" s="27"/>
      <c r="D27" s="27"/>
      <c r="E27" s="27"/>
      <c r="F27" s="27"/>
      <c r="G27" s="27"/>
    </row>
    <row r="28" spans="1:7" ht="19.5" customHeight="1">
      <c r="A28" s="27" t="s">
        <v>87</v>
      </c>
      <c r="B28" s="27" t="s">
        <v>88</v>
      </c>
      <c r="C28" s="27"/>
      <c r="D28" s="27"/>
      <c r="E28" s="27"/>
      <c r="F28" s="27"/>
      <c r="G28" s="27"/>
    </row>
    <row r="29" spans="1:7" ht="19.5" customHeight="1">
      <c r="A29" s="27" t="s">
        <v>92</v>
      </c>
      <c r="B29" s="27" t="s">
        <v>88</v>
      </c>
      <c r="C29" s="27"/>
      <c r="D29" s="27"/>
      <c r="E29" s="27"/>
      <c r="F29" s="27"/>
      <c r="G29" s="27"/>
    </row>
    <row r="30" spans="1:7" ht="19.5" customHeight="1">
      <c r="A30" s="27" t="s">
        <v>95</v>
      </c>
      <c r="B30" s="27" t="s">
        <v>94</v>
      </c>
      <c r="C30" s="27"/>
      <c r="D30" s="27"/>
      <c r="E30" s="27"/>
      <c r="F30" s="27"/>
      <c r="G30" s="27"/>
    </row>
    <row r="31" spans="1:7" ht="19.5" customHeight="1">
      <c r="A31" s="27" t="s">
        <v>98</v>
      </c>
      <c r="B31" s="27" t="s">
        <v>94</v>
      </c>
      <c r="C31" s="27"/>
      <c r="D31" s="27"/>
      <c r="E31" s="27"/>
      <c r="F31" s="27"/>
      <c r="G31" s="27"/>
    </row>
    <row r="32" spans="1:7" ht="19.5" customHeight="1">
      <c r="A32" s="27" t="s">
        <v>101</v>
      </c>
      <c r="B32" s="27" t="s">
        <v>100</v>
      </c>
      <c r="C32" s="27"/>
      <c r="D32" s="27"/>
      <c r="E32" s="27"/>
      <c r="F32" s="27"/>
      <c r="G32" s="27"/>
    </row>
    <row r="33" spans="1:7" ht="19.5" customHeight="1">
      <c r="A33" s="27" t="s">
        <v>103</v>
      </c>
      <c r="B33" s="27" t="s">
        <v>100</v>
      </c>
      <c r="C33" s="27"/>
      <c r="D33" s="27"/>
      <c r="E33" s="27"/>
      <c r="F33" s="27"/>
      <c r="G33" s="27"/>
    </row>
    <row r="34" spans="1:7" ht="19.5" customHeight="1">
      <c r="A34" s="27"/>
      <c r="B34" s="27"/>
      <c r="C34" s="27"/>
      <c r="D34" s="27"/>
      <c r="E34" s="27"/>
      <c r="F34" s="27"/>
      <c r="G34" s="27"/>
    </row>
    <row r="35" spans="1:7" ht="19.5" customHeight="1">
      <c r="A35" s="27"/>
      <c r="B35" s="27"/>
      <c r="C35" s="27"/>
      <c r="D35" s="27"/>
      <c r="E35" s="27"/>
      <c r="F35" s="27"/>
      <c r="G35" s="27"/>
    </row>
    <row r="36" spans="1:7" ht="19.5" customHeight="1">
      <c r="A36" s="27"/>
      <c r="B36" s="27"/>
      <c r="C36" s="27"/>
      <c r="D36" s="27"/>
      <c r="E36" s="27"/>
      <c r="F36" s="27"/>
      <c r="G36" s="27"/>
    </row>
    <row r="37" spans="1:7" ht="19.5" customHeight="1">
      <c r="A37" s="27"/>
      <c r="B37" s="27"/>
      <c r="C37" s="27"/>
      <c r="D37" s="27"/>
      <c r="E37" s="27"/>
      <c r="F37" s="27"/>
      <c r="G37" s="27"/>
    </row>
    <row r="38" spans="1:7" ht="19.5" customHeight="1">
      <c r="A38" s="27"/>
      <c r="B38" s="27"/>
      <c r="C38" s="27"/>
      <c r="D38" s="27"/>
      <c r="E38" s="27"/>
      <c r="F38" s="27"/>
      <c r="G38" s="27"/>
    </row>
    <row r="39" spans="1:7" ht="19.5" customHeight="1">
      <c r="A39" s="27"/>
      <c r="B39" s="27"/>
      <c r="C39" s="27"/>
      <c r="D39" s="27"/>
      <c r="E39" s="27"/>
      <c r="F39" s="27"/>
      <c r="G39" s="27"/>
    </row>
    <row r="40" spans="1:7" ht="19.5" customHeight="1">
      <c r="A40" s="27"/>
      <c r="B40" s="27"/>
      <c r="C40" s="27"/>
      <c r="D40" s="27"/>
      <c r="E40" s="27"/>
      <c r="F40" s="27"/>
      <c r="G40" s="27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3"/>
  <sheetViews>
    <sheetView workbookViewId="0" topLeftCell="A97">
      <selection activeCell="G67" sqref="G67"/>
    </sheetView>
  </sheetViews>
  <sheetFormatPr defaultColWidth="9.00390625" defaultRowHeight="12.75"/>
  <cols>
    <col min="1" max="1" width="20.625" style="0" customWidth="1"/>
    <col min="2" max="2" width="23.00390625" style="0" customWidth="1"/>
  </cols>
  <sheetData>
    <row r="1" ht="12.75">
      <c r="A1" s="25" t="s">
        <v>16</v>
      </c>
    </row>
    <row r="3" spans="1:3" ht="12.75">
      <c r="A3" s="15"/>
      <c r="B3" s="15"/>
      <c r="C3" s="16"/>
    </row>
    <row r="4" spans="1:3" ht="12.75">
      <c r="A4" s="15"/>
      <c r="B4" s="15"/>
      <c r="C4" s="16"/>
    </row>
    <row r="5" spans="1:3" ht="12.75">
      <c r="A5" s="15"/>
      <c r="B5" s="15"/>
      <c r="C5" s="16"/>
    </row>
    <row r="6" spans="1:3" ht="12.75">
      <c r="A6" s="15"/>
      <c r="B6" s="15"/>
      <c r="C6" s="16"/>
    </row>
    <row r="7" spans="1:3" ht="12.75">
      <c r="A7" s="15"/>
      <c r="B7" s="15"/>
      <c r="C7" s="16"/>
    </row>
    <row r="8" spans="1:3" ht="12.75">
      <c r="A8" s="15"/>
      <c r="B8" s="15"/>
      <c r="C8" s="16"/>
    </row>
    <row r="9" spans="1:3" ht="12.75">
      <c r="A9" s="15"/>
      <c r="B9" s="15"/>
      <c r="C9" s="16"/>
    </row>
    <row r="10" spans="1:3" ht="12.75">
      <c r="A10" s="15"/>
      <c r="B10" s="15"/>
      <c r="C10" s="16"/>
    </row>
    <row r="11" spans="1:3" ht="12.75">
      <c r="A11" s="15"/>
      <c r="B11" s="15"/>
      <c r="C11" s="16"/>
    </row>
    <row r="12" spans="1:3" ht="12.75">
      <c r="A12" s="15"/>
      <c r="B12" s="15"/>
      <c r="C12" s="16"/>
    </row>
    <row r="13" spans="1:3" ht="12.75">
      <c r="A13" s="15"/>
      <c r="B13" s="15"/>
      <c r="C13" s="16"/>
    </row>
    <row r="14" spans="1:3" ht="12.75">
      <c r="A14" s="15"/>
      <c r="B14" s="15"/>
      <c r="C14" s="16"/>
    </row>
    <row r="15" spans="1:3" ht="12.75">
      <c r="A15" s="15"/>
      <c r="B15" s="15"/>
      <c r="C15" s="16"/>
    </row>
    <row r="16" spans="1:3" ht="12.75">
      <c r="A16" s="15"/>
      <c r="B16" s="15"/>
      <c r="C16" s="16"/>
    </row>
    <row r="17" spans="1:3" ht="12.75">
      <c r="A17" s="15"/>
      <c r="B17" s="15"/>
      <c r="C17" s="16"/>
    </row>
    <row r="18" spans="1:3" ht="12.75">
      <c r="A18" s="15"/>
      <c r="B18" s="15"/>
      <c r="C18" s="16"/>
    </row>
    <row r="19" spans="1:3" ht="12.75">
      <c r="A19" s="15"/>
      <c r="B19" s="15"/>
      <c r="C19" s="16"/>
    </row>
    <row r="20" spans="1:3" ht="12.75">
      <c r="A20" s="15"/>
      <c r="B20" s="15"/>
      <c r="C20" s="16"/>
    </row>
    <row r="21" spans="1:3" ht="12.75">
      <c r="A21" s="15"/>
      <c r="B21" s="15"/>
      <c r="C21" s="16"/>
    </row>
    <row r="22" spans="1:3" ht="12.75">
      <c r="A22" s="15"/>
      <c r="B22" s="15"/>
      <c r="C22" s="16"/>
    </row>
    <row r="23" spans="1:3" ht="12.75">
      <c r="A23" s="15"/>
      <c r="B23" s="15"/>
      <c r="C23" s="16"/>
    </row>
    <row r="24" spans="1:3" ht="12.75">
      <c r="A24" s="15"/>
      <c r="B24" s="15"/>
      <c r="C24" s="16"/>
    </row>
    <row r="25" spans="1:3" ht="12.75">
      <c r="A25" s="15"/>
      <c r="B25" s="15"/>
      <c r="C25" s="16"/>
    </row>
    <row r="26" spans="1:3" ht="12.75">
      <c r="A26" s="15"/>
      <c r="B26" s="15"/>
      <c r="C26" s="16"/>
    </row>
    <row r="27" spans="1:3" ht="12.75">
      <c r="A27" s="15"/>
      <c r="B27" s="15"/>
      <c r="C27" s="16"/>
    </row>
    <row r="28" spans="1:3" ht="12.75">
      <c r="A28" s="15"/>
      <c r="B28" s="15"/>
      <c r="C28" s="16"/>
    </row>
    <row r="29" spans="1:3" ht="12.75">
      <c r="A29" s="15"/>
      <c r="B29" s="15"/>
      <c r="C29" s="16"/>
    </row>
    <row r="30" spans="1:3" ht="12.75">
      <c r="A30" s="15"/>
      <c r="B30" s="15"/>
      <c r="C30" s="16"/>
    </row>
    <row r="31" spans="1:3" ht="12.75">
      <c r="A31" s="15"/>
      <c r="B31" s="15"/>
      <c r="C31" s="16"/>
    </row>
    <row r="32" spans="1:3" ht="12.75">
      <c r="A32" s="15"/>
      <c r="B32" s="15"/>
      <c r="C32" s="16"/>
    </row>
    <row r="33" spans="1:3" ht="12.75">
      <c r="A33" s="15"/>
      <c r="B33" s="15"/>
      <c r="C33" s="16"/>
    </row>
    <row r="34" spans="1:3" ht="12.75">
      <c r="A34" s="15"/>
      <c r="B34" s="15"/>
      <c r="C34" s="16"/>
    </row>
    <row r="35" spans="1:3" ht="12.75">
      <c r="A35" s="15"/>
      <c r="B35" s="15"/>
      <c r="C35" s="16"/>
    </row>
    <row r="36" spans="1:3" ht="12.75">
      <c r="A36" s="15"/>
      <c r="B36" s="15"/>
      <c r="C36" s="16"/>
    </row>
    <row r="37" spans="1:3" ht="12.75">
      <c r="A37" s="15"/>
      <c r="B37" s="15"/>
      <c r="C37" s="16"/>
    </row>
    <row r="38" spans="1:3" ht="12.75">
      <c r="A38" s="15"/>
      <c r="B38" s="15"/>
      <c r="C38" s="16"/>
    </row>
    <row r="39" spans="1:3" ht="12.75">
      <c r="A39" s="15"/>
      <c r="B39" s="15"/>
      <c r="C39" s="16"/>
    </row>
    <row r="40" spans="1:3" ht="12.75">
      <c r="A40" s="15"/>
      <c r="B40" s="15"/>
      <c r="C40" s="16"/>
    </row>
    <row r="41" spans="1:3" ht="12.75">
      <c r="A41" s="15"/>
      <c r="B41" s="15"/>
      <c r="C41" s="16"/>
    </row>
    <row r="42" spans="1:3" ht="12.75">
      <c r="A42" s="15"/>
      <c r="B42" s="15"/>
      <c r="C42" s="16"/>
    </row>
    <row r="43" spans="1:3" ht="12.75">
      <c r="A43" s="15"/>
      <c r="B43" s="15"/>
      <c r="C43" s="16"/>
    </row>
    <row r="44" spans="1:3" ht="12.75">
      <c r="A44" s="15"/>
      <c r="B44" s="15"/>
      <c r="C44" s="16"/>
    </row>
    <row r="45" spans="1:3" ht="12.75">
      <c r="A45" s="15"/>
      <c r="B45" s="15"/>
      <c r="C45" s="16"/>
    </row>
    <row r="46" spans="1:3" ht="12.75">
      <c r="A46" s="15"/>
      <c r="B46" s="15"/>
      <c r="C46" s="16"/>
    </row>
    <row r="47" spans="1:3" ht="12.75">
      <c r="A47" s="15"/>
      <c r="B47" s="15"/>
      <c r="C47" s="16"/>
    </row>
    <row r="48" spans="1:3" ht="12.75">
      <c r="A48" s="15"/>
      <c r="B48" s="15"/>
      <c r="C48" s="16"/>
    </row>
    <row r="49" spans="1:3" ht="12.75">
      <c r="A49" s="15"/>
      <c r="B49" s="15"/>
      <c r="C49" s="16"/>
    </row>
    <row r="50" spans="1:3" ht="12.75">
      <c r="A50" s="15"/>
      <c r="B50" s="15"/>
      <c r="C50" s="16"/>
    </row>
    <row r="51" spans="1:3" ht="12.75">
      <c r="A51" s="15"/>
      <c r="B51" s="15"/>
      <c r="C51" s="16"/>
    </row>
    <row r="52" spans="1:3" ht="12.75">
      <c r="A52" s="15"/>
      <c r="B52" s="15"/>
      <c r="C52" s="16"/>
    </row>
    <row r="53" spans="1:3" ht="12.75">
      <c r="A53" s="15"/>
      <c r="B53" s="15"/>
      <c r="C53" s="16"/>
    </row>
    <row r="54" spans="1:3" ht="12.75">
      <c r="A54" s="15"/>
      <c r="B54" s="15"/>
      <c r="C54" s="16"/>
    </row>
    <row r="55" spans="1:3" ht="12.75">
      <c r="A55" s="14"/>
      <c r="B55" s="14"/>
      <c r="C55" s="14"/>
    </row>
    <row r="70" spans="1:3" ht="12.75">
      <c r="A70" s="4" t="s">
        <v>26</v>
      </c>
      <c r="B70" s="4" t="s">
        <v>22</v>
      </c>
      <c r="C70">
        <v>2123.2365168132947</v>
      </c>
    </row>
    <row r="71" spans="1:3" ht="12.75">
      <c r="A71" s="4" t="s">
        <v>47</v>
      </c>
      <c r="B71" s="4" t="s">
        <v>46</v>
      </c>
      <c r="C71">
        <v>2111.19678366949</v>
      </c>
    </row>
    <row r="72" spans="1:3" ht="12.75">
      <c r="A72" s="4" t="s">
        <v>85</v>
      </c>
      <c r="B72" s="4" t="s">
        <v>82</v>
      </c>
      <c r="C72">
        <v>2085.7684026459087</v>
      </c>
    </row>
    <row r="73" spans="1:3" ht="12.75">
      <c r="A73" s="4" t="s">
        <v>31</v>
      </c>
      <c r="B73" s="4" t="s">
        <v>27</v>
      </c>
      <c r="C73">
        <v>2030.4150481620418</v>
      </c>
    </row>
    <row r="74" spans="1:3" ht="12.75">
      <c r="A74" s="4" t="s">
        <v>115</v>
      </c>
      <c r="B74" s="4" t="s">
        <v>112</v>
      </c>
      <c r="C74">
        <v>2024.7466603780888</v>
      </c>
    </row>
    <row r="75" spans="1:3" ht="12.75">
      <c r="A75" s="4" t="s">
        <v>45</v>
      </c>
      <c r="B75" s="4" t="s">
        <v>46</v>
      </c>
      <c r="C75">
        <v>2015.9031318749262</v>
      </c>
    </row>
    <row r="76" spans="1:3" ht="12.75">
      <c r="A76" s="4" t="s">
        <v>30</v>
      </c>
      <c r="B76" s="4" t="s">
        <v>27</v>
      </c>
      <c r="C76">
        <v>2015.0849805987318</v>
      </c>
    </row>
    <row r="77" spans="1:3" ht="12.75">
      <c r="A77" s="4" t="s">
        <v>89</v>
      </c>
      <c r="B77" s="4" t="s">
        <v>88</v>
      </c>
      <c r="C77">
        <v>2010.2640332382261</v>
      </c>
    </row>
    <row r="78" spans="1:3" ht="12.75">
      <c r="A78" s="4" t="s">
        <v>58</v>
      </c>
      <c r="B78" s="4" t="s">
        <v>57</v>
      </c>
      <c r="C78">
        <v>2007.3429482134716</v>
      </c>
    </row>
    <row r="79" spans="1:3" ht="12.75">
      <c r="A79" s="4" t="s">
        <v>59</v>
      </c>
      <c r="B79" s="4" t="s">
        <v>57</v>
      </c>
      <c r="C79">
        <v>1960.755557708456</v>
      </c>
    </row>
    <row r="80" spans="1:3" ht="12.75">
      <c r="A80" s="4" t="s">
        <v>87</v>
      </c>
      <c r="B80" s="4" t="s">
        <v>88</v>
      </c>
      <c r="C80">
        <v>1956.1233547226984</v>
      </c>
    </row>
    <row r="81" spans="1:3" ht="12.75">
      <c r="A81" s="4" t="s">
        <v>21</v>
      </c>
      <c r="B81" s="4" t="s">
        <v>22</v>
      </c>
      <c r="C81">
        <v>1952.7856427231177</v>
      </c>
    </row>
    <row r="82" spans="1:3" ht="12.75">
      <c r="A82" s="4" t="s">
        <v>68</v>
      </c>
      <c r="B82" s="4" t="s">
        <v>64</v>
      </c>
      <c r="C82">
        <v>1899.3770298641425</v>
      </c>
    </row>
    <row r="83" spans="1:3" ht="12.75">
      <c r="A83" s="4" t="s">
        <v>38</v>
      </c>
      <c r="B83" s="4" t="s">
        <v>34</v>
      </c>
      <c r="C83">
        <v>1889.0892395072065</v>
      </c>
    </row>
    <row r="84" spans="1:3" ht="12.75">
      <c r="A84" s="4" t="s">
        <v>81</v>
      </c>
      <c r="B84" s="4" t="s">
        <v>82</v>
      </c>
      <c r="C84">
        <v>1871.7531098608513</v>
      </c>
    </row>
    <row r="85" spans="1:3" ht="12.75">
      <c r="A85" s="4" t="s">
        <v>53</v>
      </c>
      <c r="B85" s="4" t="s">
        <v>51</v>
      </c>
      <c r="C85">
        <v>1860.5116578300422</v>
      </c>
    </row>
    <row r="86" spans="1:3" ht="12.75">
      <c r="A86" s="4" t="s">
        <v>67</v>
      </c>
      <c r="B86" s="4" t="s">
        <v>64</v>
      </c>
      <c r="C86">
        <v>1833.2758137798664</v>
      </c>
    </row>
    <row r="87" spans="1:3" ht="12.75">
      <c r="A87" s="4" t="s">
        <v>44</v>
      </c>
      <c r="B87" s="4" t="s">
        <v>46</v>
      </c>
      <c r="C87">
        <v>1831.2212839675192</v>
      </c>
    </row>
    <row r="88" spans="1:3" ht="12.75">
      <c r="A88" s="4" t="s">
        <v>90</v>
      </c>
      <c r="B88" s="4" t="s">
        <v>88</v>
      </c>
      <c r="C88">
        <v>1827.7654832126655</v>
      </c>
    </row>
    <row r="89" spans="1:3" ht="12.75">
      <c r="A89" s="4" t="s">
        <v>55</v>
      </c>
      <c r="B89" s="4" t="s">
        <v>51</v>
      </c>
      <c r="C89">
        <v>1820.96248368725</v>
      </c>
    </row>
    <row r="90" spans="1:3" ht="12.75">
      <c r="A90" s="4" t="s">
        <v>84</v>
      </c>
      <c r="B90" s="4" t="s">
        <v>82</v>
      </c>
      <c r="C90">
        <v>1800.7566722510637</v>
      </c>
    </row>
    <row r="91" spans="1:3" ht="12.75">
      <c r="A91" s="4" t="s">
        <v>65</v>
      </c>
      <c r="B91" s="4" t="s">
        <v>64</v>
      </c>
      <c r="C91">
        <v>1784.7493366030044</v>
      </c>
    </row>
    <row r="92" spans="1:3" ht="12.75">
      <c r="A92" s="4" t="s">
        <v>121</v>
      </c>
      <c r="B92" s="4" t="s">
        <v>82</v>
      </c>
      <c r="C92">
        <v>1779.0451414339254</v>
      </c>
    </row>
    <row r="93" spans="1:3" ht="12.75">
      <c r="A93" s="4" t="s">
        <v>54</v>
      </c>
      <c r="B93" s="4" t="s">
        <v>51</v>
      </c>
      <c r="C93">
        <v>1777.60400502169</v>
      </c>
    </row>
    <row r="94" spans="1:3" ht="12.75">
      <c r="A94" s="4" t="s">
        <v>37</v>
      </c>
      <c r="B94" s="4" t="s">
        <v>34</v>
      </c>
      <c r="C94">
        <v>1770.3121106425303</v>
      </c>
    </row>
    <row r="95" spans="1:3" ht="12.75">
      <c r="A95" s="4" t="s">
        <v>92</v>
      </c>
      <c r="B95" s="4" t="s">
        <v>88</v>
      </c>
      <c r="C95">
        <v>1758.6841492759013</v>
      </c>
    </row>
    <row r="96" spans="1:3" ht="12.75">
      <c r="A96" s="4" t="s">
        <v>29</v>
      </c>
      <c r="B96" s="4" t="s">
        <v>27</v>
      </c>
      <c r="C96">
        <v>1729.948007969615</v>
      </c>
    </row>
    <row r="97" spans="1:3" ht="12.75">
      <c r="A97" s="4" t="s">
        <v>102</v>
      </c>
      <c r="B97" s="4" t="s">
        <v>100</v>
      </c>
      <c r="C97">
        <v>1677.856607490663</v>
      </c>
    </row>
    <row r="98" spans="1:3" ht="12.75">
      <c r="A98" s="4" t="s">
        <v>33</v>
      </c>
      <c r="B98" s="4" t="s">
        <v>34</v>
      </c>
      <c r="C98">
        <v>1658.22778177572</v>
      </c>
    </row>
    <row r="99" spans="1:3" ht="12.75">
      <c r="A99" s="4" t="s">
        <v>49</v>
      </c>
      <c r="B99" s="4" t="s">
        <v>46</v>
      </c>
      <c r="C99">
        <v>1642.1283025567984</v>
      </c>
    </row>
    <row r="100" spans="1:3" ht="12.75">
      <c r="A100" s="4" t="s">
        <v>35</v>
      </c>
      <c r="B100" s="4" t="s">
        <v>34</v>
      </c>
      <c r="C100">
        <v>1639.2668189943013</v>
      </c>
    </row>
    <row r="101" spans="1:3" ht="12.75">
      <c r="A101" s="4" t="s">
        <v>48</v>
      </c>
      <c r="B101" s="4" t="s">
        <v>46</v>
      </c>
      <c r="C101">
        <v>1635.8428820497345</v>
      </c>
    </row>
    <row r="102" spans="1:3" ht="12.75">
      <c r="A102" s="4" t="s">
        <v>91</v>
      </c>
      <c r="B102" s="4" t="s">
        <v>88</v>
      </c>
      <c r="C102">
        <v>1633.7983699510128</v>
      </c>
    </row>
    <row r="103" spans="1:3" ht="12.75">
      <c r="A103" s="4" t="s">
        <v>66</v>
      </c>
      <c r="B103" s="4" t="s">
        <v>64</v>
      </c>
      <c r="C103">
        <v>1608.3191322918328</v>
      </c>
    </row>
    <row r="104" spans="1:3" ht="12.75">
      <c r="A104" s="4" t="s">
        <v>62</v>
      </c>
      <c r="B104" s="4" t="s">
        <v>57</v>
      </c>
      <c r="C104">
        <v>1583.0470103412722</v>
      </c>
    </row>
    <row r="105" spans="1:3" ht="12.75">
      <c r="A105" s="4" t="s">
        <v>118</v>
      </c>
      <c r="B105" s="4" t="s">
        <v>27</v>
      </c>
      <c r="C105">
        <v>1582.6120812865372</v>
      </c>
    </row>
    <row r="106" spans="1:3" ht="12.75">
      <c r="A106" s="4" t="s">
        <v>69</v>
      </c>
      <c r="B106" s="4" t="s">
        <v>70</v>
      </c>
      <c r="C106">
        <v>1575.7201162754643</v>
      </c>
    </row>
    <row r="107" spans="1:3" ht="12.75">
      <c r="A107" s="4" t="s">
        <v>41</v>
      </c>
      <c r="B107" s="4" t="s">
        <v>39</v>
      </c>
      <c r="C107">
        <v>1571.3220914340422</v>
      </c>
    </row>
    <row r="108" spans="1:3" ht="12.75">
      <c r="A108" s="4" t="s">
        <v>72</v>
      </c>
      <c r="B108" s="4" t="s">
        <v>70</v>
      </c>
      <c r="C108">
        <v>1563.7026428855143</v>
      </c>
    </row>
    <row r="109" spans="1:3" ht="12.75">
      <c r="A109" s="4" t="s">
        <v>83</v>
      </c>
      <c r="B109" s="4" t="s">
        <v>82</v>
      </c>
      <c r="C109">
        <v>1553.9772484910227</v>
      </c>
    </row>
    <row r="110" spans="1:3" ht="12.75">
      <c r="A110" s="4" t="s">
        <v>50</v>
      </c>
      <c r="B110" s="4" t="s">
        <v>51</v>
      </c>
      <c r="C110">
        <v>1529.3052980861657</v>
      </c>
    </row>
    <row r="111" spans="1:3" ht="12.75">
      <c r="A111" s="4" t="s">
        <v>99</v>
      </c>
      <c r="B111" s="4" t="s">
        <v>100</v>
      </c>
      <c r="C111">
        <v>1523.6767559899943</v>
      </c>
    </row>
    <row r="112" spans="1:3" ht="12.75">
      <c r="A112" s="4" t="s">
        <v>63</v>
      </c>
      <c r="B112" s="4" t="s">
        <v>64</v>
      </c>
      <c r="C112">
        <v>1518.5749123889948</v>
      </c>
    </row>
    <row r="113" spans="1:3" ht="12.75">
      <c r="A113" s="4" t="s">
        <v>71</v>
      </c>
      <c r="B113" s="4" t="s">
        <v>70</v>
      </c>
      <c r="C113">
        <v>1517.173157763648</v>
      </c>
    </row>
    <row r="114" spans="1:3" ht="12.75">
      <c r="A114" s="4" t="s">
        <v>78</v>
      </c>
      <c r="B114" s="4" t="s">
        <v>77</v>
      </c>
      <c r="C114">
        <v>1509.8579146088837</v>
      </c>
    </row>
    <row r="115" spans="1:3" ht="12.75">
      <c r="A115" s="4" t="s">
        <v>119</v>
      </c>
      <c r="B115" s="4" t="s">
        <v>94</v>
      </c>
      <c r="C115">
        <v>1497.1703823103412</v>
      </c>
    </row>
    <row r="116" spans="1:3" ht="12.75">
      <c r="A116" s="4" t="s">
        <v>79</v>
      </c>
      <c r="B116" s="4" t="s">
        <v>77</v>
      </c>
      <c r="C116">
        <v>1468.3376604118753</v>
      </c>
    </row>
    <row r="117" spans="1:3" ht="12.75">
      <c r="A117" s="4" t="s">
        <v>75</v>
      </c>
      <c r="B117" s="4" t="s">
        <v>77</v>
      </c>
      <c r="C117">
        <v>1466.6249719981643</v>
      </c>
    </row>
    <row r="118" spans="1:3" ht="12.75">
      <c r="A118" s="4" t="s">
        <v>114</v>
      </c>
      <c r="B118" s="4" t="s">
        <v>112</v>
      </c>
      <c r="C118">
        <v>1454.3943057684735</v>
      </c>
    </row>
    <row r="119" spans="1:3" ht="12.75">
      <c r="A119" s="4" t="s">
        <v>28</v>
      </c>
      <c r="B119" s="4" t="s">
        <v>27</v>
      </c>
      <c r="C119">
        <v>1446.8281556484756</v>
      </c>
    </row>
    <row r="120" spans="1:3" ht="12.75">
      <c r="A120" s="4" t="s">
        <v>56</v>
      </c>
      <c r="B120" s="4" t="s">
        <v>51</v>
      </c>
      <c r="C120">
        <v>1430.7522171550936</v>
      </c>
    </row>
    <row r="121" spans="1:3" ht="12.75">
      <c r="A121" s="4" t="s">
        <v>73</v>
      </c>
      <c r="B121" s="4" t="s">
        <v>70</v>
      </c>
      <c r="C121">
        <v>1403.1228898991092</v>
      </c>
    </row>
    <row r="122" spans="1:3" ht="12.75">
      <c r="A122" s="4" t="s">
        <v>113</v>
      </c>
      <c r="B122" s="4" t="s">
        <v>112</v>
      </c>
      <c r="C122">
        <v>1395.0121957132505</v>
      </c>
    </row>
    <row r="123" spans="1:3" ht="19.5" customHeight="1">
      <c r="A123" s="4" t="s">
        <v>116</v>
      </c>
      <c r="B123" s="4" t="s">
        <v>112</v>
      </c>
      <c r="C123">
        <v>1375.6827229146859</v>
      </c>
    </row>
    <row r="124" spans="1:3" ht="12.75">
      <c r="A124" s="4" t="s">
        <v>40</v>
      </c>
      <c r="B124" s="4" t="s">
        <v>39</v>
      </c>
      <c r="C124">
        <v>1374.010569685953</v>
      </c>
    </row>
    <row r="125" spans="1:3" ht="12.75">
      <c r="A125" s="4" t="s">
        <v>120</v>
      </c>
      <c r="B125" s="4" t="s">
        <v>94</v>
      </c>
      <c r="C125">
        <v>1362.606158945148</v>
      </c>
    </row>
    <row r="126" spans="1:3" ht="12.75">
      <c r="A126" s="4" t="s">
        <v>95</v>
      </c>
      <c r="B126" s="4" t="s">
        <v>94</v>
      </c>
      <c r="C126">
        <v>1345.8332805037414</v>
      </c>
    </row>
    <row r="127" spans="1:3" ht="12.75">
      <c r="A127" s="4" t="s">
        <v>60</v>
      </c>
      <c r="B127" s="4" t="s">
        <v>57</v>
      </c>
      <c r="C127">
        <v>1293.354187144666</v>
      </c>
    </row>
    <row r="128" spans="1:3" ht="12.75">
      <c r="A128" s="4" t="s">
        <v>104</v>
      </c>
      <c r="B128" s="4" t="s">
        <v>100</v>
      </c>
      <c r="C128">
        <v>1261.8389255749637</v>
      </c>
    </row>
    <row r="129" spans="1:3" ht="12.75">
      <c r="A129" s="4" t="s">
        <v>36</v>
      </c>
      <c r="B129" s="4" t="s">
        <v>34</v>
      </c>
      <c r="C129">
        <v>1235.0355107551816</v>
      </c>
    </row>
    <row r="130" spans="1:3" ht="12.75">
      <c r="A130" s="4" t="s">
        <v>76</v>
      </c>
      <c r="B130" s="4" t="s">
        <v>77</v>
      </c>
      <c r="C130">
        <v>1200.194305454911</v>
      </c>
    </row>
    <row r="131" spans="1:3" ht="12.75">
      <c r="A131" s="4" t="s">
        <v>101</v>
      </c>
      <c r="B131" s="4" t="s">
        <v>100</v>
      </c>
      <c r="C131">
        <v>1191.8294242713148</v>
      </c>
    </row>
    <row r="132" spans="1:3" ht="12.75">
      <c r="A132" s="4" t="s">
        <v>117</v>
      </c>
      <c r="B132" s="4" t="s">
        <v>22</v>
      </c>
      <c r="C132">
        <v>1158.530001468395</v>
      </c>
    </row>
    <row r="133" spans="1:3" ht="12.75">
      <c r="A133" s="4" t="s">
        <v>74</v>
      </c>
      <c r="B133" s="4" t="s">
        <v>70</v>
      </c>
      <c r="C133">
        <v>1146.0874970514024</v>
      </c>
    </row>
    <row r="134" spans="1:3" ht="12.75">
      <c r="A134" s="4" t="s">
        <v>93</v>
      </c>
      <c r="B134" s="4" t="s">
        <v>94</v>
      </c>
      <c r="C134">
        <v>1082.5147350507618</v>
      </c>
    </row>
    <row r="135" spans="1:3" ht="12.75">
      <c r="A135" s="4" t="s">
        <v>61</v>
      </c>
      <c r="B135" s="4" t="s">
        <v>57</v>
      </c>
      <c r="C135">
        <v>1071.5478416969822</v>
      </c>
    </row>
    <row r="136" spans="1:3" ht="12.75">
      <c r="A136" s="4" t="s">
        <v>97</v>
      </c>
      <c r="B136" s="4" t="s">
        <v>94</v>
      </c>
      <c r="C136">
        <v>1066.6372031250528</v>
      </c>
    </row>
    <row r="137" spans="1:3" ht="12.75">
      <c r="A137" s="4" t="s">
        <v>103</v>
      </c>
      <c r="B137" s="4" t="s">
        <v>100</v>
      </c>
      <c r="C137">
        <v>996.0770460743133</v>
      </c>
    </row>
    <row r="138" spans="1:3" ht="12.75">
      <c r="A138" s="4" t="s">
        <v>25</v>
      </c>
      <c r="B138" s="4" t="s">
        <v>22</v>
      </c>
      <c r="C138">
        <v>955.1682390645174</v>
      </c>
    </row>
    <row r="139" spans="1:3" ht="12.75">
      <c r="A139" s="4" t="s">
        <v>43</v>
      </c>
      <c r="B139" s="4" t="s">
        <v>39</v>
      </c>
      <c r="C139">
        <v>884.4352570331843</v>
      </c>
    </row>
    <row r="140" spans="1:3" ht="12.75">
      <c r="A140" s="4" t="s">
        <v>111</v>
      </c>
      <c r="B140" s="4" t="s">
        <v>112</v>
      </c>
      <c r="C140">
        <v>786.9457903190332</v>
      </c>
    </row>
    <row r="141" spans="1:3" ht="12.75">
      <c r="A141" s="4" t="s">
        <v>42</v>
      </c>
      <c r="B141" s="4" t="s">
        <v>39</v>
      </c>
      <c r="C141">
        <v>715.5948202646301</v>
      </c>
    </row>
    <row r="142" spans="1:3" ht="12.75">
      <c r="A142" s="4" t="s">
        <v>24</v>
      </c>
      <c r="B142" s="4" t="s">
        <v>22</v>
      </c>
      <c r="C142">
        <v>568.1488605280047</v>
      </c>
    </row>
    <row r="143" spans="1:3" ht="12.75">
      <c r="A143" s="4" t="s">
        <v>80</v>
      </c>
      <c r="B143" s="4" t="s">
        <v>77</v>
      </c>
      <c r="C143">
        <v>340.1901706370095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9"/>
  <sheetViews>
    <sheetView workbookViewId="0" topLeftCell="A1">
      <selection activeCell="A37" sqref="A37:B45"/>
    </sheetView>
  </sheetViews>
  <sheetFormatPr defaultColWidth="9.00390625" defaultRowHeight="12.75"/>
  <cols>
    <col min="1" max="2" width="22.25390625" style="0" customWidth="1"/>
  </cols>
  <sheetData>
    <row r="2" ht="12.75">
      <c r="A2" s="25" t="s">
        <v>11</v>
      </c>
    </row>
    <row r="4" spans="1:5" ht="12.75">
      <c r="A4" s="24" t="s">
        <v>0</v>
      </c>
      <c r="B4" s="24" t="s">
        <v>1</v>
      </c>
      <c r="C4" s="24"/>
      <c r="D4" s="24"/>
      <c r="E4" s="24"/>
    </row>
    <row r="5" spans="1:5" ht="12.75">
      <c r="A5" s="15"/>
      <c r="B5" s="15"/>
      <c r="C5" s="16"/>
      <c r="D5" s="7"/>
      <c r="E5" s="16"/>
    </row>
    <row r="6" spans="1:5" ht="12.75">
      <c r="A6" s="15"/>
      <c r="B6" s="15"/>
      <c r="C6" s="16"/>
      <c r="D6" s="7"/>
      <c r="E6" s="16"/>
    </row>
    <row r="7" spans="1:5" ht="12.75">
      <c r="A7" s="15"/>
      <c r="B7" s="15"/>
      <c r="C7" s="16"/>
      <c r="D7" s="7"/>
      <c r="E7" s="16"/>
    </row>
    <row r="8" spans="1:5" ht="12.75">
      <c r="A8" s="15"/>
      <c r="B8" s="15"/>
      <c r="C8" s="16"/>
      <c r="D8" s="7"/>
      <c r="E8" s="16"/>
    </row>
    <row r="9" spans="1:5" ht="12.75">
      <c r="A9" s="15"/>
      <c r="B9" s="15"/>
      <c r="C9" s="16"/>
      <c r="D9" s="7"/>
      <c r="E9" s="16"/>
    </row>
    <row r="10" spans="1:5" ht="12.75">
      <c r="A10" s="15"/>
      <c r="B10" s="15"/>
      <c r="C10" s="16"/>
      <c r="D10" s="7"/>
      <c r="E10" s="16"/>
    </row>
    <row r="11" spans="1:5" ht="12.75">
      <c r="A11" s="15"/>
      <c r="B11" s="15"/>
      <c r="C11" s="16"/>
      <c r="D11" s="7"/>
      <c r="E11" s="16"/>
    </row>
    <row r="12" spans="1:5" ht="12.75">
      <c r="A12" s="15"/>
      <c r="B12" s="15"/>
      <c r="C12" s="16"/>
      <c r="D12" s="7"/>
      <c r="E12" s="16"/>
    </row>
    <row r="13" spans="1:5" ht="12.75">
      <c r="A13" s="15"/>
      <c r="B13" s="15"/>
      <c r="C13" s="16"/>
      <c r="D13" s="7"/>
      <c r="E13" s="16"/>
    </row>
    <row r="14" spans="1:5" ht="12.75">
      <c r="A14" s="15"/>
      <c r="B14" s="15"/>
      <c r="C14" s="16"/>
      <c r="D14" s="7"/>
      <c r="E14" s="16"/>
    </row>
    <row r="15" spans="1:5" ht="12.75">
      <c r="A15" s="15"/>
      <c r="B15" s="15"/>
      <c r="C15" s="16"/>
      <c r="D15" s="7"/>
      <c r="E15" s="16"/>
    </row>
    <row r="16" spans="1:5" ht="12.75">
      <c r="A16" s="15"/>
      <c r="B16" s="15"/>
      <c r="C16" s="16"/>
      <c r="D16" s="7"/>
      <c r="E16" s="16"/>
    </row>
    <row r="17" spans="1:5" ht="12.75">
      <c r="A17" s="15"/>
      <c r="B17" s="15"/>
      <c r="C17" s="16"/>
      <c r="D17" s="7"/>
      <c r="E17" s="16"/>
    </row>
    <row r="18" spans="1:5" ht="12.75">
      <c r="A18" s="15"/>
      <c r="B18" s="15"/>
      <c r="C18" s="16"/>
      <c r="D18" s="7"/>
      <c r="E18" s="16"/>
    </row>
    <row r="19" spans="1:5" ht="12.75">
      <c r="A19" s="15"/>
      <c r="B19" s="15"/>
      <c r="C19" s="16"/>
      <c r="D19" s="7"/>
      <c r="E19" s="16"/>
    </row>
    <row r="20" spans="1:5" ht="12.75">
      <c r="A20" s="15"/>
      <c r="B20" s="15"/>
      <c r="C20" s="16"/>
      <c r="D20" s="7"/>
      <c r="E20" s="16"/>
    </row>
    <row r="21" spans="1:5" ht="12.75">
      <c r="A21" s="15"/>
      <c r="B21" s="15"/>
      <c r="C21" s="16"/>
      <c r="D21" s="7"/>
      <c r="E21" s="16"/>
    </row>
    <row r="22" spans="1:5" ht="12.75">
      <c r="A22" s="15"/>
      <c r="B22" s="15"/>
      <c r="C22" s="16"/>
      <c r="D22" s="7"/>
      <c r="E22" s="16"/>
    </row>
    <row r="23" spans="1:5" ht="12.75">
      <c r="A23" s="15"/>
      <c r="B23" s="15"/>
      <c r="C23" s="16"/>
      <c r="D23" s="7"/>
      <c r="E23" s="16"/>
    </row>
    <row r="24" spans="1:5" ht="12.75">
      <c r="A24" s="15"/>
      <c r="B24" s="15"/>
      <c r="C24" s="16"/>
      <c r="D24" s="7"/>
      <c r="E24" s="16"/>
    </row>
    <row r="25" spans="1:5" ht="12.75">
      <c r="A25" s="15"/>
      <c r="B25" s="15"/>
      <c r="C25" s="16"/>
      <c r="D25" s="7"/>
      <c r="E25" s="16"/>
    </row>
    <row r="26" spans="1:5" ht="12.75">
      <c r="A26" s="15"/>
      <c r="B26" s="15"/>
      <c r="C26" s="16"/>
      <c r="D26" s="7"/>
      <c r="E26" s="16"/>
    </row>
    <row r="27" spans="1:5" ht="12.75">
      <c r="A27" s="15"/>
      <c r="B27" s="15"/>
      <c r="C27" s="16"/>
      <c r="D27" s="7"/>
      <c r="E27" s="16"/>
    </row>
    <row r="28" spans="1:5" ht="12.75">
      <c r="A28" s="15"/>
      <c r="B28" s="15"/>
      <c r="C28" s="16"/>
      <c r="D28" s="7"/>
      <c r="E28" s="16"/>
    </row>
    <row r="29" spans="1:5" ht="12.75">
      <c r="A29" s="15"/>
      <c r="B29" s="15"/>
      <c r="C29" s="16"/>
      <c r="D29" s="7"/>
      <c r="E29" s="16"/>
    </row>
    <row r="30" spans="1:5" ht="12.75">
      <c r="A30" s="15"/>
      <c r="B30" s="15"/>
      <c r="C30" s="16"/>
      <c r="D30" s="7"/>
      <c r="E30" s="16"/>
    </row>
    <row r="31" spans="1:5" ht="12.75">
      <c r="A31" s="15"/>
      <c r="B31" s="15"/>
      <c r="C31" s="16"/>
      <c r="D31" s="7"/>
      <c r="E31" s="16"/>
    </row>
    <row r="32" spans="1:5" ht="12.75">
      <c r="A32" s="15"/>
      <c r="B32" s="15"/>
      <c r="C32" s="16"/>
      <c r="D32" s="7"/>
      <c r="E32" s="16"/>
    </row>
    <row r="33" spans="1:5" ht="12.75">
      <c r="A33" s="15"/>
      <c r="B33" s="15"/>
      <c r="C33" s="16"/>
      <c r="D33" s="7"/>
      <c r="E33" s="16"/>
    </row>
    <row r="34" spans="1:5" ht="12.75">
      <c r="A34" s="15"/>
      <c r="B34" s="15"/>
      <c r="C34" s="16"/>
      <c r="D34" s="7"/>
      <c r="E34" s="16"/>
    </row>
    <row r="35" spans="1:5" ht="12.75">
      <c r="A35" s="15"/>
      <c r="B35" s="15"/>
      <c r="C35" s="16"/>
      <c r="D35" s="7"/>
      <c r="E35" s="16"/>
    </row>
    <row r="36" spans="1:5" ht="12.75">
      <c r="A36" s="15"/>
      <c r="B36" s="15"/>
      <c r="C36" s="16"/>
      <c r="D36" s="7"/>
      <c r="E36" s="16"/>
    </row>
    <row r="37" spans="1:5" ht="12.75">
      <c r="A37" s="15"/>
      <c r="B37" s="15"/>
      <c r="C37" s="16"/>
      <c r="D37" s="7"/>
      <c r="E37" s="16"/>
    </row>
    <row r="38" spans="1:5" ht="12.75">
      <c r="A38" s="15"/>
      <c r="B38" s="15"/>
      <c r="C38" s="16"/>
      <c r="D38" s="7"/>
      <c r="E38" s="16"/>
    </row>
    <row r="39" spans="1:5" ht="12.75">
      <c r="A39" s="15"/>
      <c r="B39" s="15"/>
      <c r="C39" s="16"/>
      <c r="D39" s="7"/>
      <c r="E39" s="16"/>
    </row>
    <row r="40" spans="1:5" ht="12.75">
      <c r="A40" s="15"/>
      <c r="B40" s="15"/>
      <c r="C40" s="16"/>
      <c r="D40" s="7"/>
      <c r="E40" s="16"/>
    </row>
    <row r="41" spans="1:5" ht="12.75">
      <c r="A41" s="15"/>
      <c r="B41" s="15"/>
      <c r="C41" s="16"/>
      <c r="D41" s="7"/>
      <c r="E41" s="16"/>
    </row>
    <row r="42" spans="1:5" ht="12.75">
      <c r="A42" s="15"/>
      <c r="B42" s="15"/>
      <c r="C42" s="16"/>
      <c r="D42" s="7"/>
      <c r="E42" s="16"/>
    </row>
    <row r="43" spans="1:5" ht="12.75">
      <c r="A43" s="15"/>
      <c r="B43" s="15"/>
      <c r="C43" s="16"/>
      <c r="D43" s="7"/>
      <c r="E43" s="16"/>
    </row>
    <row r="44" spans="1:5" ht="12.75">
      <c r="A44" s="15"/>
      <c r="B44" s="15"/>
      <c r="C44" s="16"/>
      <c r="D44" s="7"/>
      <c r="E44" s="16"/>
    </row>
    <row r="45" spans="1:5" ht="12.75">
      <c r="A45" s="15"/>
      <c r="B45" s="15"/>
      <c r="C45" s="16"/>
      <c r="D45" s="7"/>
      <c r="E45" s="16"/>
    </row>
    <row r="46" spans="1:5" ht="12.75">
      <c r="A46" s="15"/>
      <c r="B46" s="15"/>
      <c r="C46" s="16"/>
      <c r="D46" s="7"/>
      <c r="E46" s="16"/>
    </row>
    <row r="47" spans="1:5" ht="12.75">
      <c r="A47" s="15"/>
      <c r="B47" s="15"/>
      <c r="C47" s="16"/>
      <c r="D47" s="7"/>
      <c r="E47" s="16"/>
    </row>
    <row r="48" spans="1:5" ht="12.75">
      <c r="A48" s="15"/>
      <c r="B48" s="15"/>
      <c r="C48" s="16"/>
      <c r="D48" s="7"/>
      <c r="E48" s="16"/>
    </row>
    <row r="49" spans="1:5" ht="12.75">
      <c r="A49" s="15"/>
      <c r="B49" s="15"/>
      <c r="C49" s="16"/>
      <c r="D49" s="7"/>
      <c r="E49" s="16"/>
    </row>
    <row r="50" spans="1:5" ht="12.75">
      <c r="A50" s="15"/>
      <c r="B50" s="15"/>
      <c r="C50" s="16"/>
      <c r="D50" s="7"/>
      <c r="E50" s="16"/>
    </row>
    <row r="51" spans="1:5" ht="12.75">
      <c r="A51" s="15"/>
      <c r="B51" s="15"/>
      <c r="C51" s="16"/>
      <c r="D51" s="7"/>
      <c r="E51" s="16"/>
    </row>
    <row r="52" spans="1:5" ht="12.75">
      <c r="A52" s="15"/>
      <c r="B52" s="15"/>
      <c r="C52" s="16"/>
      <c r="D52" s="7"/>
      <c r="E52" s="16"/>
    </row>
    <row r="53" spans="1:5" ht="12.75">
      <c r="A53" s="15"/>
      <c r="B53" s="15"/>
      <c r="C53" s="16"/>
      <c r="D53" s="7"/>
      <c r="E53" s="16"/>
    </row>
    <row r="54" spans="1:5" ht="12.75">
      <c r="A54" s="15"/>
      <c r="B54" s="15"/>
      <c r="C54" s="16"/>
      <c r="D54" s="7"/>
      <c r="E54" s="16"/>
    </row>
    <row r="55" spans="1:5" ht="12.75">
      <c r="A55" s="15"/>
      <c r="B55" s="15"/>
      <c r="C55" s="16"/>
      <c r="D55" s="7"/>
      <c r="E55" s="16"/>
    </row>
    <row r="56" spans="1:5" ht="12.75">
      <c r="A56" s="15"/>
      <c r="B56" s="15"/>
      <c r="C56" s="16"/>
      <c r="D56" s="7"/>
      <c r="E56" s="16"/>
    </row>
    <row r="57" spans="1:5" ht="12.75">
      <c r="A57" s="15"/>
      <c r="B57" s="15"/>
      <c r="C57" s="16"/>
      <c r="D57" s="7"/>
      <c r="E57" s="16"/>
    </row>
    <row r="58" spans="1:5" ht="12.75">
      <c r="A58" s="15"/>
      <c r="B58" s="15"/>
      <c r="C58" s="16"/>
      <c r="D58" s="7"/>
      <c r="E58" s="16"/>
    </row>
    <row r="59" spans="1:5" ht="12.75">
      <c r="A59" s="15"/>
      <c r="B59" s="15"/>
      <c r="C59" s="16"/>
      <c r="D59" s="7"/>
      <c r="E59" s="16"/>
    </row>
    <row r="60" spans="1:5" ht="12.75">
      <c r="A60" s="15"/>
      <c r="B60" s="15"/>
      <c r="C60" s="16"/>
      <c r="D60" s="7"/>
      <c r="E60" s="16"/>
    </row>
    <row r="61" spans="1:5" ht="12.75">
      <c r="A61" s="15"/>
      <c r="B61" s="15"/>
      <c r="C61" s="16"/>
      <c r="D61" s="7"/>
      <c r="E61" s="16"/>
    </row>
    <row r="62" spans="1:5" ht="12.75">
      <c r="A62" s="15"/>
      <c r="B62" s="15"/>
      <c r="C62" s="16"/>
      <c r="D62" s="7"/>
      <c r="E62" s="16"/>
    </row>
    <row r="63" spans="1:5" ht="12.75">
      <c r="A63" s="15"/>
      <c r="B63" s="15"/>
      <c r="C63" s="16"/>
      <c r="D63" s="7"/>
      <c r="E63" s="16"/>
    </row>
    <row r="64" spans="1:5" ht="12.75">
      <c r="A64" s="15"/>
      <c r="B64" s="15"/>
      <c r="C64" s="16"/>
      <c r="D64" s="7"/>
      <c r="E64" s="16"/>
    </row>
    <row r="65" spans="1:5" ht="12.75">
      <c r="A65" s="15"/>
      <c r="B65" s="15"/>
      <c r="C65" s="16"/>
      <c r="D65" s="7"/>
      <c r="E65" s="16"/>
    </row>
    <row r="66" spans="1:5" ht="12.75">
      <c r="A66" s="15"/>
      <c r="B66" s="15"/>
      <c r="C66" s="16"/>
      <c r="D66" s="7"/>
      <c r="E66" s="16"/>
    </row>
    <row r="67" spans="1:5" ht="12.75">
      <c r="A67" s="15"/>
      <c r="B67" s="15"/>
      <c r="C67" s="16"/>
      <c r="D67" s="7"/>
      <c r="E67" s="16"/>
    </row>
    <row r="68" spans="1:5" ht="12.75">
      <c r="A68" s="15"/>
      <c r="B68" s="15"/>
      <c r="C68" s="16"/>
      <c r="D68" s="7"/>
      <c r="E68" s="16"/>
    </row>
    <row r="69" spans="1:5" ht="12.75">
      <c r="A69" s="15"/>
      <c r="B69" s="15"/>
      <c r="C69" s="16"/>
      <c r="D69" s="7"/>
      <c r="E69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5" sqref="A5:B32"/>
    </sheetView>
  </sheetViews>
  <sheetFormatPr defaultColWidth="9.00390625" defaultRowHeight="12.75"/>
  <cols>
    <col min="1" max="1" width="20.125" style="0" customWidth="1"/>
    <col min="2" max="2" width="22.75390625" style="0" customWidth="1"/>
  </cols>
  <sheetData>
    <row r="1" ht="12.75">
      <c r="A1" t="s">
        <v>13</v>
      </c>
    </row>
    <row r="4" spans="1:5" ht="12.75">
      <c r="A4" s="24" t="s">
        <v>0</v>
      </c>
      <c r="B4" s="24" t="s">
        <v>1</v>
      </c>
      <c r="C4" s="24" t="s">
        <v>7</v>
      </c>
      <c r="D4" s="24" t="s">
        <v>7</v>
      </c>
      <c r="E4" s="24" t="s">
        <v>7</v>
      </c>
    </row>
    <row r="5" spans="1:5" ht="12.75">
      <c r="A5" s="15"/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7" spans="1:5" ht="12.75">
      <c r="A7" s="15"/>
      <c r="B7" s="15"/>
      <c r="C7" s="15"/>
      <c r="D7" s="15"/>
      <c r="E7" s="15"/>
    </row>
    <row r="8" spans="1:5" ht="12.75">
      <c r="A8" s="15"/>
      <c r="B8" s="15"/>
      <c r="C8" s="15"/>
      <c r="D8" s="15"/>
      <c r="E8" s="15"/>
    </row>
    <row r="9" spans="1:5" ht="12.75">
      <c r="A9" s="15"/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15"/>
      <c r="B12" s="15"/>
      <c r="C12" s="15"/>
      <c r="D12" s="15"/>
      <c r="E12" s="15"/>
    </row>
    <row r="13" spans="1:5" ht="12.75">
      <c r="A13" s="15"/>
      <c r="B13" s="15"/>
      <c r="C13" s="15"/>
      <c r="D13" s="15"/>
      <c r="E13" s="15"/>
    </row>
    <row r="14" spans="1:5" ht="12.75">
      <c r="A14" s="15"/>
      <c r="B14" s="15"/>
      <c r="C14" s="15"/>
      <c r="D14" s="15"/>
      <c r="E14" s="15"/>
    </row>
    <row r="15" spans="1:5" ht="12.75">
      <c r="A15" s="15"/>
      <c r="B15" s="15"/>
      <c r="C15" s="15"/>
      <c r="D15" s="15"/>
      <c r="E15" s="15"/>
    </row>
    <row r="16" spans="1:5" ht="12.75">
      <c r="A16" s="15"/>
      <c r="B16" s="15"/>
      <c r="C16" s="15"/>
      <c r="D16" s="15"/>
      <c r="E16" s="15"/>
    </row>
    <row r="17" spans="1:5" ht="12.75">
      <c r="A17" s="15"/>
      <c r="B17" s="15"/>
      <c r="C17" s="15"/>
      <c r="D17" s="15"/>
      <c r="E17" s="15"/>
    </row>
    <row r="18" spans="1:5" ht="12.75">
      <c r="A18" s="15"/>
      <c r="B18" s="15"/>
      <c r="C18" s="15"/>
      <c r="D18" s="15"/>
      <c r="E18" s="15"/>
    </row>
    <row r="19" spans="1:5" ht="12.75">
      <c r="A19" s="15"/>
      <c r="B19" s="15"/>
      <c r="C19" s="15"/>
      <c r="D19" s="15"/>
      <c r="E19" s="15"/>
    </row>
    <row r="20" spans="1:5" ht="12.75">
      <c r="A20" s="15"/>
      <c r="B20" s="15"/>
      <c r="C20" s="15"/>
      <c r="D20" s="15"/>
      <c r="E20" s="15"/>
    </row>
    <row r="21" spans="1:5" ht="12.75">
      <c r="A21" s="15"/>
      <c r="B21" s="15"/>
      <c r="C21" s="15"/>
      <c r="D21" s="15"/>
      <c r="E21" s="15"/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15"/>
      <c r="C23" s="15"/>
      <c r="D23" s="15"/>
      <c r="E23" s="15"/>
    </row>
    <row r="24" spans="1:5" ht="12.75">
      <c r="A24" s="15"/>
      <c r="B24" s="15"/>
      <c r="C24" s="15"/>
      <c r="D24" s="15"/>
      <c r="E24" s="15"/>
    </row>
    <row r="25" spans="1:5" ht="12.75">
      <c r="A25" s="15"/>
      <c r="B25" s="15"/>
      <c r="C25" s="15"/>
      <c r="D25" s="15"/>
      <c r="E25" s="15"/>
    </row>
    <row r="26" spans="1:5" ht="12.75">
      <c r="A26" s="15"/>
      <c r="B26" s="15"/>
      <c r="C26" s="15"/>
      <c r="D26" s="15"/>
      <c r="E26" s="15"/>
    </row>
    <row r="27" spans="1:5" ht="12.75">
      <c r="A27" s="15"/>
      <c r="B27" s="15"/>
      <c r="C27" s="15"/>
      <c r="D27" s="15"/>
      <c r="E27" s="15"/>
    </row>
    <row r="28" spans="1:5" ht="12.75">
      <c r="A28" s="15"/>
      <c r="B28" s="15"/>
      <c r="C28" s="15"/>
      <c r="D28" s="15"/>
      <c r="E28" s="15"/>
    </row>
    <row r="29" spans="1:5" ht="12.75">
      <c r="A29" s="15"/>
      <c r="B29" s="15"/>
      <c r="C29" s="15"/>
      <c r="D29" s="15"/>
      <c r="E29" s="15"/>
    </row>
    <row r="30" spans="1:5" ht="12.75">
      <c r="A30" s="15"/>
      <c r="B30" s="15"/>
      <c r="C30" s="15"/>
      <c r="D30" s="15"/>
      <c r="E30" s="15"/>
    </row>
    <row r="31" spans="1:5" ht="12.75">
      <c r="A31" s="15"/>
      <c r="B31" s="15"/>
      <c r="C31" s="15"/>
      <c r="D31" s="15"/>
      <c r="E31" s="15"/>
    </row>
    <row r="32" spans="1:5" ht="12.75">
      <c r="A32" s="15"/>
      <c r="B32" s="15"/>
      <c r="C32" s="15"/>
      <c r="D32" s="8"/>
      <c r="E32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32" sqref="A4:B32"/>
    </sheetView>
  </sheetViews>
  <sheetFormatPr defaultColWidth="9.00390625" defaultRowHeight="12.75"/>
  <cols>
    <col min="1" max="1" width="21.00390625" style="0" customWidth="1"/>
    <col min="2" max="2" width="25.375" style="0" customWidth="1"/>
  </cols>
  <sheetData>
    <row r="1" ht="12.75">
      <c r="A1" t="s">
        <v>12</v>
      </c>
    </row>
    <row r="3" spans="1:5" ht="12.75">
      <c r="A3" s="24" t="s">
        <v>0</v>
      </c>
      <c r="B3" s="24" t="s">
        <v>1</v>
      </c>
      <c r="C3" s="24" t="s">
        <v>4</v>
      </c>
      <c r="D3" s="24" t="s">
        <v>4</v>
      </c>
      <c r="E3" s="24" t="s">
        <v>4</v>
      </c>
    </row>
    <row r="4" spans="1:5" ht="12.75">
      <c r="A4" s="15"/>
      <c r="B4" s="15"/>
      <c r="C4" s="16"/>
      <c r="D4" s="7"/>
      <c r="E4" s="16"/>
    </row>
    <row r="5" spans="1:5" ht="12.75">
      <c r="A5" s="15"/>
      <c r="B5" s="15"/>
      <c r="C5" s="16"/>
      <c r="D5" s="7"/>
      <c r="E5" s="16"/>
    </row>
    <row r="6" spans="1:5" ht="12.75">
      <c r="A6" s="15"/>
      <c r="B6" s="15"/>
      <c r="C6" s="16"/>
      <c r="D6" s="7"/>
      <c r="E6" s="16"/>
    </row>
    <row r="7" spans="1:5" ht="12.75">
      <c r="A7" s="15"/>
      <c r="B7" s="15"/>
      <c r="C7" s="16"/>
      <c r="D7" s="7"/>
      <c r="E7" s="16"/>
    </row>
    <row r="8" spans="1:5" ht="12.75">
      <c r="A8" s="15"/>
      <c r="B8" s="15"/>
      <c r="C8" s="16"/>
      <c r="D8" s="7"/>
      <c r="E8" s="16"/>
    </row>
    <row r="9" spans="1:5" ht="12.75">
      <c r="A9" s="15"/>
      <c r="B9" s="15"/>
      <c r="C9" s="16"/>
      <c r="D9" s="7"/>
      <c r="E9" s="16"/>
    </row>
    <row r="10" spans="1:5" ht="12.75">
      <c r="A10" s="15"/>
      <c r="B10" s="15"/>
      <c r="C10" s="16"/>
      <c r="D10" s="7"/>
      <c r="E10" s="16"/>
    </row>
    <row r="11" spans="1:5" ht="12.75">
      <c r="A11" s="15"/>
      <c r="B11" s="15"/>
      <c r="C11" s="16"/>
      <c r="D11" s="7"/>
      <c r="E11" s="16"/>
    </row>
    <row r="12" spans="1:5" ht="12.75">
      <c r="A12" s="15"/>
      <c r="B12" s="15"/>
      <c r="C12" s="16"/>
      <c r="D12" s="7"/>
      <c r="E12" s="16"/>
    </row>
    <row r="13" spans="1:5" ht="12.75">
      <c r="A13" s="15"/>
      <c r="B13" s="15"/>
      <c r="C13" s="16"/>
      <c r="D13" s="7"/>
      <c r="E13" s="16"/>
    </row>
    <row r="14" spans="1:5" ht="12.75">
      <c r="A14" s="15"/>
      <c r="B14" s="15"/>
      <c r="C14" s="16"/>
      <c r="D14" s="7"/>
      <c r="E14" s="16"/>
    </row>
    <row r="15" spans="1:5" ht="12.75">
      <c r="A15" s="15"/>
      <c r="B15" s="15"/>
      <c r="C15" s="16"/>
      <c r="D15" s="7"/>
      <c r="E15" s="16"/>
    </row>
    <row r="16" spans="1:5" ht="12.75">
      <c r="A16" s="15"/>
      <c r="B16" s="15"/>
      <c r="C16" s="16"/>
      <c r="D16" s="7"/>
      <c r="E16" s="16"/>
    </row>
    <row r="17" spans="1:5" ht="12.75">
      <c r="A17" s="15"/>
      <c r="B17" s="15"/>
      <c r="C17" s="16"/>
      <c r="D17" s="7"/>
      <c r="E17" s="16"/>
    </row>
    <row r="18" spans="1:5" ht="12.75">
      <c r="A18" s="15"/>
      <c r="B18" s="15"/>
      <c r="C18" s="16"/>
      <c r="D18" s="7"/>
      <c r="E18" s="16"/>
    </row>
    <row r="19" spans="1:5" ht="12.75">
      <c r="A19" s="15"/>
      <c r="B19" s="15"/>
      <c r="C19" s="16"/>
      <c r="D19" s="7"/>
      <c r="E19" s="16"/>
    </row>
    <row r="20" spans="1:5" ht="12.75">
      <c r="A20" s="15"/>
      <c r="B20" s="15"/>
      <c r="C20" s="16"/>
      <c r="D20" s="7"/>
      <c r="E20" s="16"/>
    </row>
    <row r="21" spans="1:5" ht="12.75">
      <c r="A21" s="15"/>
      <c r="B21" s="15"/>
      <c r="C21" s="16"/>
      <c r="D21" s="7"/>
      <c r="E21" s="16"/>
    </row>
    <row r="22" spans="1:5" ht="12.75">
      <c r="A22" s="15"/>
      <c r="B22" s="15"/>
      <c r="C22" s="16"/>
      <c r="D22" s="7"/>
      <c r="E22" s="16"/>
    </row>
    <row r="23" spans="1:5" ht="12.75">
      <c r="A23" s="15"/>
      <c r="B23" s="15"/>
      <c r="C23" s="16"/>
      <c r="D23" s="7"/>
      <c r="E23" s="16"/>
    </row>
    <row r="24" spans="1:5" ht="12.75">
      <c r="A24" s="15"/>
      <c r="B24" s="15"/>
      <c r="C24" s="16"/>
      <c r="D24" s="7"/>
      <c r="E24" s="16"/>
    </row>
    <row r="25" spans="1:5" ht="12.75">
      <c r="A25" s="15"/>
      <c r="B25" s="15"/>
      <c r="C25" s="16"/>
      <c r="D25" s="7"/>
      <c r="E25" s="16"/>
    </row>
    <row r="26" spans="1:5" ht="12.75">
      <c r="A26" s="15"/>
      <c r="B26" s="15"/>
      <c r="C26" s="16"/>
      <c r="D26" s="7"/>
      <c r="E26" s="16"/>
    </row>
    <row r="27" spans="1:5" ht="12.75">
      <c r="A27" s="15"/>
      <c r="B27" s="15"/>
      <c r="C27" s="16"/>
      <c r="D27" s="7"/>
      <c r="E27" s="16"/>
    </row>
    <row r="28" spans="1:5" ht="12.75">
      <c r="A28" s="15"/>
      <c r="B28" s="15"/>
      <c r="C28" s="16"/>
      <c r="D28" s="7"/>
      <c r="E28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4" sqref="A4:D57"/>
    </sheetView>
  </sheetViews>
  <sheetFormatPr defaultColWidth="9.00390625" defaultRowHeight="12.75"/>
  <cols>
    <col min="1" max="1" width="25.00390625" style="14" customWidth="1"/>
    <col min="2" max="2" width="23.25390625" style="14" customWidth="1"/>
    <col min="3" max="3" width="11.125" style="14" customWidth="1"/>
    <col min="4" max="4" width="11.625" style="14" customWidth="1"/>
    <col min="5" max="16384" width="9.125" style="14" customWidth="1"/>
  </cols>
  <sheetData>
    <row r="1" ht="12.75">
      <c r="A1" s="14" t="s">
        <v>15</v>
      </c>
    </row>
    <row r="3" spans="1:4" ht="12.75">
      <c r="A3" s="24" t="s">
        <v>0</v>
      </c>
      <c r="B3" s="24" t="s">
        <v>1</v>
      </c>
      <c r="C3" s="24" t="s">
        <v>7</v>
      </c>
      <c r="D3" s="24" t="s">
        <v>3</v>
      </c>
    </row>
    <row r="4" spans="1:4" ht="12.75">
      <c r="A4" s="15"/>
      <c r="B4" s="15"/>
      <c r="C4" s="15"/>
      <c r="D4" s="7"/>
    </row>
    <row r="5" spans="1:4" ht="12.75">
      <c r="A5" s="15"/>
      <c r="B5" s="15"/>
      <c r="C5" s="15"/>
      <c r="D5" s="7"/>
    </row>
    <row r="6" spans="1:4" ht="12.75">
      <c r="A6" s="15"/>
      <c r="B6" s="15"/>
      <c r="C6" s="15"/>
      <c r="D6" s="7"/>
    </row>
    <row r="7" spans="1:4" ht="12.75">
      <c r="A7" s="15"/>
      <c r="B7" s="15"/>
      <c r="C7" s="15"/>
      <c r="D7" s="7"/>
    </row>
    <row r="8" spans="1:4" ht="12.75">
      <c r="A8" s="15"/>
      <c r="B8" s="15"/>
      <c r="C8" s="15"/>
      <c r="D8" s="7"/>
    </row>
    <row r="9" spans="1:4" ht="12.75">
      <c r="A9" s="15"/>
      <c r="B9" s="15"/>
      <c r="C9" s="15"/>
      <c r="D9" s="7"/>
    </row>
    <row r="10" spans="1:4" ht="12.75">
      <c r="A10" s="15"/>
      <c r="B10" s="15"/>
      <c r="C10" s="15"/>
      <c r="D10" s="7"/>
    </row>
    <row r="11" spans="1:4" ht="12.75">
      <c r="A11" s="15"/>
      <c r="B11" s="15"/>
      <c r="C11" s="15"/>
      <c r="D11" s="7"/>
    </row>
    <row r="12" spans="1:4" ht="12.75">
      <c r="A12" s="15"/>
      <c r="B12" s="15"/>
      <c r="C12" s="15"/>
      <c r="D12" s="7"/>
    </row>
    <row r="13" spans="1:4" ht="12.75">
      <c r="A13" s="15"/>
      <c r="B13" s="15"/>
      <c r="C13" s="15"/>
      <c r="D13" s="7"/>
    </row>
    <row r="14" spans="1:4" ht="12.75">
      <c r="A14" s="15"/>
      <c r="B14" s="15"/>
      <c r="C14" s="15"/>
      <c r="D14" s="7"/>
    </row>
    <row r="15" spans="1:4" ht="12.75">
      <c r="A15" s="15"/>
      <c r="B15" s="15"/>
      <c r="C15" s="15"/>
      <c r="D15" s="7"/>
    </row>
    <row r="16" spans="1:4" ht="12.75">
      <c r="A16" s="15"/>
      <c r="B16" s="15"/>
      <c r="C16" s="15"/>
      <c r="D16" s="7"/>
    </row>
    <row r="17" spans="1:4" ht="12.75">
      <c r="A17" s="15"/>
      <c r="B17" s="15"/>
      <c r="C17" s="15"/>
      <c r="D17" s="7"/>
    </row>
    <row r="18" spans="1:4" ht="12.75">
      <c r="A18" s="15"/>
      <c r="B18" s="15"/>
      <c r="C18" s="15"/>
      <c r="D18" s="7"/>
    </row>
    <row r="19" spans="1:4" ht="12.75">
      <c r="A19" s="15"/>
      <c r="B19" s="15"/>
      <c r="C19" s="15"/>
      <c r="D19" s="7"/>
    </row>
    <row r="20" spans="1:4" ht="12.75">
      <c r="A20" s="15"/>
      <c r="B20" s="15"/>
      <c r="C20" s="15"/>
      <c r="D20" s="7"/>
    </row>
    <row r="21" spans="1:4" ht="12.75">
      <c r="A21" s="15"/>
      <c r="B21" s="15"/>
      <c r="C21" s="15"/>
      <c r="D21" s="7"/>
    </row>
    <row r="22" spans="1:4" ht="12.75">
      <c r="A22" s="15"/>
      <c r="B22" s="15"/>
      <c r="C22" s="15"/>
      <c r="D22" s="7"/>
    </row>
    <row r="23" spans="1:4" ht="12.75">
      <c r="A23" s="15"/>
      <c r="B23" s="15"/>
      <c r="C23" s="15"/>
      <c r="D23" s="7"/>
    </row>
    <row r="24" spans="1:4" ht="12.75">
      <c r="A24" s="15"/>
      <c r="B24" s="15"/>
      <c r="C24" s="15"/>
      <c r="D24" s="7"/>
    </row>
    <row r="25" spans="1:4" ht="12.75">
      <c r="A25" s="15"/>
      <c r="B25" s="15"/>
      <c r="C25" s="15"/>
      <c r="D25" s="7"/>
    </row>
    <row r="26" spans="1:4" ht="12.75">
      <c r="A26" s="15"/>
      <c r="B26" s="15"/>
      <c r="C26" s="15"/>
      <c r="D26" s="7"/>
    </row>
    <row r="27" spans="1:4" ht="12.75">
      <c r="A27" s="15"/>
      <c r="B27" s="15"/>
      <c r="C27" s="15"/>
      <c r="D27" s="7"/>
    </row>
    <row r="28" spans="1:4" ht="12.75">
      <c r="A28" s="15"/>
      <c r="B28" s="15"/>
      <c r="C28" s="15"/>
      <c r="D28" s="7"/>
    </row>
    <row r="29" spans="1:4" ht="12.75">
      <c r="A29" s="15"/>
      <c r="B29" s="15"/>
      <c r="C29" s="15"/>
      <c r="D29" s="7"/>
    </row>
    <row r="30" spans="1:4" ht="12.75">
      <c r="A30" s="15"/>
      <c r="B30" s="15"/>
      <c r="C30" s="15"/>
      <c r="D30" s="7"/>
    </row>
    <row r="31" spans="1:4" ht="12.75">
      <c r="A31" s="15"/>
      <c r="B31" s="15"/>
      <c r="C31" s="15"/>
      <c r="D31" s="7"/>
    </row>
    <row r="32" spans="1:4" ht="12.75">
      <c r="A32" s="15"/>
      <c r="B32" s="15"/>
      <c r="C32" s="15"/>
      <c r="D32" s="7"/>
    </row>
    <row r="33" spans="1:4" ht="12.75">
      <c r="A33" s="15"/>
      <c r="B33" s="15"/>
      <c r="C33" s="15"/>
      <c r="D33" s="7"/>
    </row>
    <row r="34" spans="1:4" ht="12.75">
      <c r="A34" s="15"/>
      <c r="B34" s="15"/>
      <c r="C34" s="15"/>
      <c r="D34" s="7"/>
    </row>
    <row r="35" spans="1:4" ht="12.75">
      <c r="A35" s="15"/>
      <c r="B35" s="15"/>
      <c r="C35" s="15"/>
      <c r="D35" s="7"/>
    </row>
    <row r="36" spans="1:4" ht="12.75">
      <c r="A36" s="15"/>
      <c r="B36" s="15"/>
      <c r="C36" s="15"/>
      <c r="D36" s="7"/>
    </row>
    <row r="37" spans="1:4" ht="12.75">
      <c r="A37" s="15"/>
      <c r="B37" s="15"/>
      <c r="C37" s="15"/>
      <c r="D37" s="7"/>
    </row>
    <row r="38" spans="1:4" ht="12.75">
      <c r="A38" s="15"/>
      <c r="B38" s="15"/>
      <c r="C38" s="15"/>
      <c r="D38" s="7"/>
    </row>
    <row r="39" spans="1:4" ht="12.75">
      <c r="A39" s="15"/>
      <c r="B39" s="15"/>
      <c r="C39" s="15"/>
      <c r="D39" s="7"/>
    </row>
    <row r="40" spans="1:4" ht="12.75">
      <c r="A40" s="15"/>
      <c r="B40" s="15"/>
      <c r="C40" s="15"/>
      <c r="D40" s="7"/>
    </row>
    <row r="41" spans="1:4" ht="12.75">
      <c r="A41" s="15"/>
      <c r="B41" s="15"/>
      <c r="C41" s="15"/>
      <c r="D41" s="7"/>
    </row>
    <row r="42" spans="1:4" ht="12.75">
      <c r="A42" s="15"/>
      <c r="B42" s="15"/>
      <c r="C42" s="15"/>
      <c r="D42" s="7"/>
    </row>
    <row r="43" spans="1:4" ht="12.75">
      <c r="A43" s="15"/>
      <c r="B43" s="15"/>
      <c r="C43" s="15"/>
      <c r="D43" s="7"/>
    </row>
    <row r="44" spans="1:4" ht="12.75">
      <c r="A44" s="15"/>
      <c r="B44" s="15"/>
      <c r="C44" s="15"/>
      <c r="D44" s="7"/>
    </row>
    <row r="45" spans="1:4" ht="12.75">
      <c r="A45" s="15"/>
      <c r="B45" s="15"/>
      <c r="C45" s="15"/>
      <c r="D45" s="7"/>
    </row>
    <row r="46" spans="1:4" ht="12.75">
      <c r="A46" s="15"/>
      <c r="B46" s="15"/>
      <c r="C46" s="15"/>
      <c r="D46" s="7"/>
    </row>
    <row r="47" spans="1:4" ht="12.75">
      <c r="A47" s="15"/>
      <c r="B47" s="15"/>
      <c r="C47" s="15"/>
      <c r="D47" s="7"/>
    </row>
    <row r="48" spans="1:4" ht="12.75">
      <c r="A48" s="15"/>
      <c r="B48" s="15"/>
      <c r="C48" s="15"/>
      <c r="D48" s="7"/>
    </row>
    <row r="49" spans="1:4" ht="12.75">
      <c r="A49" s="15"/>
      <c r="B49" s="15"/>
      <c r="C49" s="15"/>
      <c r="D49" s="7"/>
    </row>
    <row r="50" spans="1:4" ht="12.75">
      <c r="A50" s="15"/>
      <c r="B50" s="15"/>
      <c r="C50" s="15"/>
      <c r="D50" s="7"/>
    </row>
    <row r="51" spans="1:4" ht="12.75">
      <c r="A51" s="15"/>
      <c r="B51" s="15"/>
      <c r="C51" s="15"/>
      <c r="D51" s="7"/>
    </row>
    <row r="52" spans="1:4" ht="12.75">
      <c r="A52" s="15"/>
      <c r="B52" s="15"/>
      <c r="C52" s="15"/>
      <c r="D52" s="7"/>
    </row>
    <row r="53" spans="1:4" ht="12.75">
      <c r="A53" s="15"/>
      <c r="B53" s="15"/>
      <c r="C53" s="15"/>
      <c r="D53" s="7"/>
    </row>
    <row r="54" spans="1:4" ht="12.75">
      <c r="A54" s="15"/>
      <c r="B54" s="15"/>
      <c r="C54" s="15"/>
      <c r="D54" s="7"/>
    </row>
    <row r="55" spans="1:4" ht="12.75">
      <c r="A55" s="15"/>
      <c r="B55" s="15"/>
      <c r="C55" s="15"/>
      <c r="D55" s="7"/>
    </row>
    <row r="56" spans="1:4" ht="12.75">
      <c r="A56" s="15"/>
      <c r="B56" s="15"/>
      <c r="C56" s="15"/>
      <c r="D56" s="7"/>
    </row>
    <row r="57" spans="1:4" ht="12.75">
      <c r="A57" s="15"/>
      <c r="B57" s="15"/>
      <c r="C57" s="15"/>
      <c r="D57" s="7"/>
    </row>
  </sheetData>
  <printOptions/>
  <pageMargins left="0.75" right="0.75" top="1" bottom="0.58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4" sqref="A4:D65"/>
    </sheetView>
  </sheetViews>
  <sheetFormatPr defaultColWidth="9.00390625" defaultRowHeight="12.75"/>
  <cols>
    <col min="1" max="1" width="24.625" style="0" customWidth="1"/>
    <col min="2" max="2" width="24.00390625" style="0" customWidth="1"/>
  </cols>
  <sheetData>
    <row r="1" ht="12.75">
      <c r="A1" t="s">
        <v>14</v>
      </c>
    </row>
    <row r="3" spans="1:4" ht="12.75">
      <c r="A3" s="24" t="s">
        <v>0</v>
      </c>
      <c r="B3" s="24" t="s">
        <v>1</v>
      </c>
      <c r="C3" s="24" t="s">
        <v>5</v>
      </c>
      <c r="D3" s="24" t="s">
        <v>3</v>
      </c>
    </row>
    <row r="4" spans="1:4" ht="12.75">
      <c r="A4" s="15"/>
      <c r="B4" s="15"/>
      <c r="C4" s="16"/>
      <c r="D4" s="7"/>
    </row>
    <row r="5" spans="1:4" ht="12.75">
      <c r="A5" s="15"/>
      <c r="B5" s="15"/>
      <c r="C5" s="16"/>
      <c r="D5" s="7"/>
    </row>
    <row r="6" spans="1:4" ht="12.75">
      <c r="A6" s="15"/>
      <c r="B6" s="15"/>
      <c r="C6" s="16"/>
      <c r="D6" s="7"/>
    </row>
    <row r="7" spans="1:4" ht="12.75">
      <c r="A7" s="15"/>
      <c r="B7" s="15"/>
      <c r="C7" s="16"/>
      <c r="D7" s="7"/>
    </row>
    <row r="8" spans="1:4" ht="12.75">
      <c r="A8" s="15"/>
      <c r="B8" s="15"/>
      <c r="C8" s="16"/>
      <c r="D8" s="7"/>
    </row>
    <row r="9" spans="1:4" ht="12.75">
      <c r="A9" s="15"/>
      <c r="B9" s="15"/>
      <c r="C9" s="16"/>
      <c r="D9" s="7"/>
    </row>
    <row r="10" spans="1:4" ht="12.75">
      <c r="A10" s="15"/>
      <c r="B10" s="15"/>
      <c r="C10" s="16"/>
      <c r="D10" s="7"/>
    </row>
    <row r="11" spans="1:4" ht="12.75">
      <c r="A11" s="15"/>
      <c r="B11" s="15"/>
      <c r="C11" s="16"/>
      <c r="D11" s="7"/>
    </row>
    <row r="12" spans="1:4" ht="12.75">
      <c r="A12" s="15"/>
      <c r="B12" s="15"/>
      <c r="C12" s="16"/>
      <c r="D12" s="7"/>
    </row>
    <row r="13" spans="1:4" ht="12.75">
      <c r="A13" s="15"/>
      <c r="B13" s="15"/>
      <c r="C13" s="16"/>
      <c r="D13" s="7"/>
    </row>
    <row r="14" spans="1:4" ht="12.75">
      <c r="A14" s="15"/>
      <c r="B14" s="15"/>
      <c r="C14" s="16"/>
      <c r="D14" s="7"/>
    </row>
    <row r="15" spans="1:4" ht="12.75">
      <c r="A15" s="15"/>
      <c r="B15" s="15"/>
      <c r="C15" s="16"/>
      <c r="D15" s="7"/>
    </row>
    <row r="16" spans="1:4" ht="12.75">
      <c r="A16" s="15"/>
      <c r="B16" s="15"/>
      <c r="C16" s="16"/>
      <c r="D16" s="7"/>
    </row>
    <row r="17" spans="1:4" ht="12.75">
      <c r="A17" s="15"/>
      <c r="B17" s="15"/>
      <c r="C17" s="16"/>
      <c r="D17" s="7"/>
    </row>
    <row r="18" spans="1:4" ht="12.75">
      <c r="A18" s="15"/>
      <c r="B18" s="15"/>
      <c r="C18" s="16"/>
      <c r="D18" s="7"/>
    </row>
    <row r="19" spans="1:4" ht="12.75">
      <c r="A19" s="15"/>
      <c r="B19" s="15"/>
      <c r="C19" s="16"/>
      <c r="D19" s="7"/>
    </row>
    <row r="20" spans="1:4" ht="12.75">
      <c r="A20" s="15"/>
      <c r="B20" s="15"/>
      <c r="C20" s="16"/>
      <c r="D20" s="7"/>
    </row>
    <row r="21" spans="1:4" ht="12.75">
      <c r="A21" s="15"/>
      <c r="B21" s="15"/>
      <c r="C21" s="16"/>
      <c r="D21" s="7"/>
    </row>
    <row r="22" spans="1:4" ht="12.75">
      <c r="A22" s="15"/>
      <c r="B22" s="15"/>
      <c r="C22" s="16"/>
      <c r="D22" s="7"/>
    </row>
    <row r="23" spans="1:4" ht="12.75">
      <c r="A23" s="15"/>
      <c r="B23" s="15"/>
      <c r="C23" s="16"/>
      <c r="D23" s="7"/>
    </row>
    <row r="24" spans="1:4" ht="12.75">
      <c r="A24" s="15"/>
      <c r="B24" s="15"/>
      <c r="C24" s="16"/>
      <c r="D24" s="7"/>
    </row>
    <row r="25" spans="1:4" ht="12.75">
      <c r="A25" s="15"/>
      <c r="B25" s="15"/>
      <c r="C25" s="16"/>
      <c r="D25" s="7"/>
    </row>
    <row r="26" spans="1:4" ht="12.75">
      <c r="A26" s="15"/>
      <c r="B26" s="15"/>
      <c r="C26" s="16"/>
      <c r="D26" s="7"/>
    </row>
    <row r="27" spans="1:4" ht="12.75">
      <c r="A27" s="15"/>
      <c r="B27" s="15"/>
      <c r="C27" s="16"/>
      <c r="D27" s="7"/>
    </row>
    <row r="28" spans="1:4" ht="12.75">
      <c r="A28" s="15"/>
      <c r="B28" s="15"/>
      <c r="C28" s="16"/>
      <c r="D28" s="7"/>
    </row>
    <row r="29" spans="1:4" ht="12.75">
      <c r="A29" s="15"/>
      <c r="B29" s="15"/>
      <c r="C29" s="16"/>
      <c r="D29" s="7"/>
    </row>
    <row r="30" spans="1:4" ht="12.75">
      <c r="A30" s="15"/>
      <c r="B30" s="15"/>
      <c r="C30" s="16"/>
      <c r="D30" s="7"/>
    </row>
    <row r="31" spans="1:4" ht="12.75">
      <c r="A31" s="15"/>
      <c r="B31" s="15"/>
      <c r="C31" s="16"/>
      <c r="D31" s="7"/>
    </row>
    <row r="32" spans="1:4" ht="12.75">
      <c r="A32" s="15"/>
      <c r="B32" s="15"/>
      <c r="C32" s="16"/>
      <c r="D32" s="7"/>
    </row>
    <row r="33" spans="1:4" ht="12.75">
      <c r="A33" s="15"/>
      <c r="B33" s="15"/>
      <c r="C33" s="16"/>
      <c r="D33" s="7"/>
    </row>
    <row r="34" spans="1:4" ht="12.75">
      <c r="A34" s="15"/>
      <c r="B34" s="15"/>
      <c r="C34" s="16"/>
      <c r="D34" s="7"/>
    </row>
    <row r="35" spans="1:4" ht="12.75">
      <c r="A35" s="15"/>
      <c r="B35" s="15"/>
      <c r="C35" s="16"/>
      <c r="D35" s="7"/>
    </row>
    <row r="36" spans="1:4" ht="12.75">
      <c r="A36" s="15"/>
      <c r="B36" s="15"/>
      <c r="C36" s="16"/>
      <c r="D36" s="7"/>
    </row>
    <row r="37" spans="1:4" ht="12.75">
      <c r="A37" s="15"/>
      <c r="B37" s="15"/>
      <c r="C37" s="16"/>
      <c r="D37" s="7"/>
    </row>
    <row r="38" spans="1:4" ht="12.75">
      <c r="A38" s="15"/>
      <c r="B38" s="15"/>
      <c r="C38" s="16"/>
      <c r="D38" s="7"/>
    </row>
    <row r="39" spans="1:4" ht="12.75">
      <c r="A39" s="15"/>
      <c r="B39" s="15"/>
      <c r="C39" s="16"/>
      <c r="D39" s="7"/>
    </row>
    <row r="40" spans="1:4" ht="12.75">
      <c r="A40" s="15"/>
      <c r="B40" s="15"/>
      <c r="C40" s="16"/>
      <c r="D40" s="7"/>
    </row>
    <row r="41" spans="1:4" ht="12.75">
      <c r="A41" s="15"/>
      <c r="B41" s="15"/>
      <c r="C41" s="16"/>
      <c r="D41" s="7"/>
    </row>
    <row r="42" spans="1:4" ht="12.75">
      <c r="A42" s="15"/>
      <c r="B42" s="15"/>
      <c r="C42" s="16"/>
      <c r="D42" s="7"/>
    </row>
    <row r="43" spans="1:4" ht="12.75">
      <c r="A43" s="15"/>
      <c r="B43" s="15"/>
      <c r="C43" s="16"/>
      <c r="D43" s="7"/>
    </row>
    <row r="44" spans="1:4" ht="12.75">
      <c r="A44" s="15"/>
      <c r="B44" s="15"/>
      <c r="C44" s="16"/>
      <c r="D44" s="7"/>
    </row>
    <row r="45" spans="1:4" ht="12.75">
      <c r="A45" s="15"/>
      <c r="B45" s="15"/>
      <c r="C45" s="16"/>
      <c r="D45" s="7"/>
    </row>
    <row r="46" spans="1:4" ht="12.75">
      <c r="A46" s="15"/>
      <c r="B46" s="15"/>
      <c r="C46" s="16"/>
      <c r="D46" s="7"/>
    </row>
    <row r="47" spans="1:4" ht="12.75">
      <c r="A47" s="15"/>
      <c r="B47" s="15"/>
      <c r="C47" s="16"/>
      <c r="D47" s="7"/>
    </row>
    <row r="48" spans="1:4" ht="12.75">
      <c r="A48" s="15"/>
      <c r="B48" s="15"/>
      <c r="C48" s="16"/>
      <c r="D48" s="7"/>
    </row>
    <row r="49" spans="1:4" ht="12.75">
      <c r="A49" s="15"/>
      <c r="B49" s="15"/>
      <c r="C49" s="16"/>
      <c r="D49" s="7"/>
    </row>
    <row r="50" spans="1:4" ht="12.75">
      <c r="A50" s="15"/>
      <c r="B50" s="15"/>
      <c r="C50" s="16"/>
      <c r="D50" s="7"/>
    </row>
    <row r="51" spans="1:4" ht="12.75">
      <c r="A51" s="15"/>
      <c r="B51" s="15"/>
      <c r="C51" s="16"/>
      <c r="D51" s="7"/>
    </row>
    <row r="52" spans="1:4" ht="12.75">
      <c r="A52" s="15"/>
      <c r="B52" s="15"/>
      <c r="C52" s="16"/>
      <c r="D52" s="7"/>
    </row>
    <row r="53" spans="1:4" ht="12.75">
      <c r="A53" s="15"/>
      <c r="B53" s="15"/>
      <c r="C53" s="16"/>
      <c r="D53" s="7"/>
    </row>
    <row r="54" spans="1:4" ht="12.75">
      <c r="A54" s="15"/>
      <c r="B54" s="15"/>
      <c r="C54" s="16"/>
      <c r="D54" s="7"/>
    </row>
    <row r="55" spans="1:4" ht="12.75">
      <c r="A55" s="15"/>
      <c r="B55" s="15"/>
      <c r="C55" s="16"/>
      <c r="D55" s="7"/>
    </row>
    <row r="56" spans="1:4" ht="12.75">
      <c r="A56" s="15"/>
      <c r="B56" s="15"/>
      <c r="C56" s="16"/>
      <c r="D56" s="7"/>
    </row>
    <row r="57" spans="1:4" ht="12.75">
      <c r="A57" s="15"/>
      <c r="B57" s="15"/>
      <c r="C57" s="16"/>
      <c r="D57" s="7"/>
    </row>
    <row r="58" spans="1:4" ht="12.75">
      <c r="A58" s="15"/>
      <c r="B58" s="15"/>
      <c r="C58" s="16"/>
      <c r="D58" s="7"/>
    </row>
    <row r="59" spans="1:4" ht="12.75">
      <c r="A59" s="15"/>
      <c r="B59" s="15"/>
      <c r="C59" s="16"/>
      <c r="D59" s="7"/>
    </row>
    <row r="60" spans="1:4" ht="12.75">
      <c r="A60" s="15"/>
      <c r="B60" s="15"/>
      <c r="C60" s="16"/>
      <c r="D60" s="7"/>
    </row>
    <row r="61" spans="1:4" ht="12.75">
      <c r="A61" s="15"/>
      <c r="B61" s="15"/>
      <c r="C61" s="16"/>
      <c r="D61" s="7"/>
    </row>
    <row r="62" spans="1:4" ht="12.75">
      <c r="A62" s="15"/>
      <c r="B62" s="15"/>
      <c r="C62" s="16"/>
      <c r="D62" s="7"/>
    </row>
    <row r="63" spans="1:4" ht="12.75">
      <c r="A63" s="15"/>
      <c r="B63" s="15"/>
      <c r="C63" s="16"/>
      <c r="D63" s="7"/>
    </row>
    <row r="64" spans="1:4" ht="12.75">
      <c r="A64" s="15"/>
      <c r="B64" s="15"/>
      <c r="C64" s="16"/>
      <c r="D64" s="7"/>
    </row>
    <row r="65" spans="1:4" ht="12.75">
      <c r="A65" s="15"/>
      <c r="B65" s="15"/>
      <c r="C65" s="16"/>
      <c r="D65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A3" sqref="A3:H64"/>
    </sheetView>
  </sheetViews>
  <sheetFormatPr defaultColWidth="9.00390625" defaultRowHeight="12.75"/>
  <cols>
    <col min="1" max="1" width="22.25390625" style="0" customWidth="1"/>
    <col min="2" max="2" width="24.375" style="0" customWidth="1"/>
    <col min="3" max="8" width="5.75390625" style="0" customWidth="1"/>
  </cols>
  <sheetData>
    <row r="2" spans="1:8" ht="12.7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3</v>
      </c>
      <c r="G2" s="24" t="s">
        <v>5</v>
      </c>
      <c r="H2" s="24" t="s">
        <v>3</v>
      </c>
    </row>
    <row r="3" spans="1:8" ht="12.75">
      <c r="A3" s="15"/>
      <c r="B3" s="15"/>
      <c r="C3" s="16"/>
      <c r="D3" s="7"/>
      <c r="E3" s="16"/>
      <c r="F3" s="7"/>
      <c r="G3" s="16"/>
      <c r="H3" s="7"/>
    </row>
    <row r="4" spans="1:8" ht="12.75">
      <c r="A4" s="15"/>
      <c r="B4" s="15"/>
      <c r="C4" s="16"/>
      <c r="D4" s="7"/>
      <c r="E4" s="16"/>
      <c r="F4" s="7"/>
      <c r="G4" s="16"/>
      <c r="H4" s="7"/>
    </row>
    <row r="5" spans="1:8" ht="12.75">
      <c r="A5" s="15"/>
      <c r="B5" s="15"/>
      <c r="C5" s="16"/>
      <c r="D5" s="7"/>
      <c r="E5" s="16"/>
      <c r="F5" s="7"/>
      <c r="G5" s="16"/>
      <c r="H5" s="7"/>
    </row>
    <row r="6" spans="1:8" ht="12.75">
      <c r="A6" s="15"/>
      <c r="B6" s="15"/>
      <c r="C6" s="16"/>
      <c r="D6" s="7"/>
      <c r="E6" s="16"/>
      <c r="F6" s="7"/>
      <c r="G6" s="16"/>
      <c r="H6" s="7"/>
    </row>
    <row r="7" spans="1:8" ht="12.75">
      <c r="A7" s="15"/>
      <c r="B7" s="15"/>
      <c r="C7" s="16"/>
      <c r="D7" s="7"/>
      <c r="E7" s="16"/>
      <c r="F7" s="7"/>
      <c r="G7" s="16"/>
      <c r="H7" s="7"/>
    </row>
    <row r="8" spans="1:8" ht="12.75">
      <c r="A8" s="15"/>
      <c r="B8" s="15"/>
      <c r="C8" s="16"/>
      <c r="D8" s="7"/>
      <c r="E8" s="16"/>
      <c r="F8" s="7"/>
      <c r="G8" s="16"/>
      <c r="H8" s="7"/>
    </row>
    <row r="9" spans="1:8" ht="12.75">
      <c r="A9" s="15"/>
      <c r="B9" s="15"/>
      <c r="C9" s="16"/>
      <c r="D9" s="7"/>
      <c r="E9" s="16"/>
      <c r="F9" s="7"/>
      <c r="G9" s="16"/>
      <c r="H9" s="7"/>
    </row>
    <row r="10" spans="1:8" ht="12.75">
      <c r="A10" s="15"/>
      <c r="B10" s="15"/>
      <c r="C10" s="16"/>
      <c r="D10" s="7"/>
      <c r="E10" s="16"/>
      <c r="F10" s="7"/>
      <c r="G10" s="16"/>
      <c r="H10" s="7"/>
    </row>
    <row r="11" spans="1:8" ht="12.75">
      <c r="A11" s="15"/>
      <c r="B11" s="15"/>
      <c r="C11" s="16"/>
      <c r="D11" s="7"/>
      <c r="E11" s="16"/>
      <c r="F11" s="7"/>
      <c r="G11" s="16"/>
      <c r="H11" s="7"/>
    </row>
    <row r="12" spans="1:8" ht="12.75">
      <c r="A12" s="15"/>
      <c r="B12" s="15"/>
      <c r="C12" s="16"/>
      <c r="D12" s="7"/>
      <c r="E12" s="16"/>
      <c r="F12" s="7"/>
      <c r="G12" s="16"/>
      <c r="H12" s="7"/>
    </row>
    <row r="13" spans="1:8" ht="12.75">
      <c r="A13" s="15"/>
      <c r="B13" s="15"/>
      <c r="C13" s="16"/>
      <c r="D13" s="7"/>
      <c r="E13" s="16"/>
      <c r="F13" s="7"/>
      <c r="G13" s="16"/>
      <c r="H13" s="7"/>
    </row>
    <row r="14" spans="1:8" ht="12.75">
      <c r="A14" s="15"/>
      <c r="B14" s="15"/>
      <c r="C14" s="16"/>
      <c r="D14" s="7"/>
      <c r="E14" s="16"/>
      <c r="F14" s="7"/>
      <c r="G14" s="16"/>
      <c r="H14" s="7"/>
    </row>
    <row r="15" spans="1:8" ht="12.75">
      <c r="A15" s="15"/>
      <c r="B15" s="15"/>
      <c r="C15" s="16"/>
      <c r="D15" s="7"/>
      <c r="E15" s="16"/>
      <c r="F15" s="7"/>
      <c r="G15" s="16"/>
      <c r="H15" s="7"/>
    </row>
    <row r="16" spans="1:8" ht="12.75">
      <c r="A16" s="15"/>
      <c r="B16" s="15"/>
      <c r="C16" s="16"/>
      <c r="D16" s="7"/>
      <c r="E16" s="16"/>
      <c r="F16" s="7"/>
      <c r="G16" s="16"/>
      <c r="H16" s="7"/>
    </row>
    <row r="17" spans="1:8" ht="12.75">
      <c r="A17" s="15"/>
      <c r="B17" s="15"/>
      <c r="C17" s="16"/>
      <c r="D17" s="7"/>
      <c r="E17" s="16"/>
      <c r="F17" s="7"/>
      <c r="G17" s="16"/>
      <c r="H17" s="7"/>
    </row>
    <row r="18" spans="1:8" ht="12.75">
      <c r="A18" s="15"/>
      <c r="B18" s="15"/>
      <c r="C18" s="16"/>
      <c r="D18" s="7"/>
      <c r="E18" s="16"/>
      <c r="F18" s="7"/>
      <c r="G18" s="16"/>
      <c r="H18" s="7"/>
    </row>
    <row r="19" spans="1:8" ht="12.75">
      <c r="A19" s="15"/>
      <c r="B19" s="15"/>
      <c r="C19" s="16"/>
      <c r="D19" s="7"/>
      <c r="E19" s="16"/>
      <c r="F19" s="7"/>
      <c r="G19" s="16"/>
      <c r="H19" s="7"/>
    </row>
    <row r="20" spans="1:8" ht="12.75">
      <c r="A20" s="15"/>
      <c r="B20" s="15"/>
      <c r="C20" s="16"/>
      <c r="D20" s="7"/>
      <c r="E20" s="16"/>
      <c r="F20" s="7"/>
      <c r="G20" s="16"/>
      <c r="H20" s="7"/>
    </row>
    <row r="21" spans="1:8" ht="12.75">
      <c r="A21" s="15"/>
      <c r="B21" s="15"/>
      <c r="C21" s="16"/>
      <c r="D21" s="7"/>
      <c r="E21" s="16"/>
      <c r="F21" s="7"/>
      <c r="G21" s="16"/>
      <c r="H21" s="7"/>
    </row>
    <row r="22" spans="1:8" ht="12.75">
      <c r="A22" s="15"/>
      <c r="B22" s="15"/>
      <c r="C22" s="16"/>
      <c r="D22" s="7"/>
      <c r="E22" s="16"/>
      <c r="F22" s="7"/>
      <c r="G22" s="16"/>
      <c r="H22" s="7"/>
    </row>
    <row r="23" spans="1:8" ht="12.75">
      <c r="A23" s="15"/>
      <c r="B23" s="15"/>
      <c r="C23" s="16"/>
      <c r="D23" s="7"/>
      <c r="E23" s="16"/>
      <c r="F23" s="7"/>
      <c r="G23" s="16"/>
      <c r="H23" s="7"/>
    </row>
    <row r="24" spans="1:8" ht="12.75">
      <c r="A24" s="15"/>
      <c r="B24" s="15"/>
      <c r="C24" s="16"/>
      <c r="D24" s="7"/>
      <c r="E24" s="16"/>
      <c r="F24" s="7"/>
      <c r="G24" s="16"/>
      <c r="H24" s="7"/>
    </row>
    <row r="25" spans="1:8" ht="12.75">
      <c r="A25" s="15"/>
      <c r="B25" s="15"/>
      <c r="C25" s="16"/>
      <c r="D25" s="7"/>
      <c r="E25" s="16"/>
      <c r="F25" s="7"/>
      <c r="G25" s="16"/>
      <c r="H25" s="7"/>
    </row>
    <row r="26" spans="1:8" ht="12.75">
      <c r="A26" s="15"/>
      <c r="B26" s="15"/>
      <c r="C26" s="16"/>
      <c r="D26" s="7"/>
      <c r="E26" s="16"/>
      <c r="F26" s="7"/>
      <c r="G26" s="16"/>
      <c r="H26" s="7"/>
    </row>
    <row r="27" spans="1:8" ht="12.75">
      <c r="A27" s="15"/>
      <c r="B27" s="15"/>
      <c r="C27" s="16"/>
      <c r="D27" s="7"/>
      <c r="E27" s="16"/>
      <c r="F27" s="7"/>
      <c r="G27" s="16"/>
      <c r="H27" s="7"/>
    </row>
    <row r="28" spans="1:8" ht="12.75">
      <c r="A28" s="15"/>
      <c r="B28" s="15"/>
      <c r="C28" s="16"/>
      <c r="D28" s="7"/>
      <c r="E28" s="16"/>
      <c r="F28" s="7"/>
      <c r="G28" s="16"/>
      <c r="H28" s="7"/>
    </row>
    <row r="29" spans="1:8" ht="12.75">
      <c r="A29" s="15"/>
      <c r="B29" s="15"/>
      <c r="C29" s="16"/>
      <c r="D29" s="7"/>
      <c r="E29" s="16"/>
      <c r="F29" s="7"/>
      <c r="G29" s="16"/>
      <c r="H29" s="7"/>
    </row>
    <row r="30" spans="1:8" ht="12.75">
      <c r="A30" s="15"/>
      <c r="B30" s="15"/>
      <c r="C30" s="16"/>
      <c r="D30" s="7"/>
      <c r="E30" s="16"/>
      <c r="F30" s="7"/>
      <c r="G30" s="16"/>
      <c r="H30" s="7"/>
    </row>
    <row r="31" spans="1:8" ht="12.75">
      <c r="A31" s="15"/>
      <c r="B31" s="15"/>
      <c r="C31" s="16"/>
      <c r="D31" s="7"/>
      <c r="E31" s="16"/>
      <c r="F31" s="7"/>
      <c r="G31" s="16"/>
      <c r="H31" s="7"/>
    </row>
    <row r="32" spans="1:8" ht="12.75">
      <c r="A32" s="15"/>
      <c r="B32" s="15"/>
      <c r="C32" s="16"/>
      <c r="D32" s="7"/>
      <c r="E32" s="16"/>
      <c r="F32" s="7"/>
      <c r="G32" s="16"/>
      <c r="H32" s="7"/>
    </row>
    <row r="33" spans="1:8" ht="12.75">
      <c r="A33" s="15"/>
      <c r="B33" s="15"/>
      <c r="C33" s="16"/>
      <c r="D33" s="7"/>
      <c r="E33" s="16"/>
      <c r="F33" s="7"/>
      <c r="G33" s="16"/>
      <c r="H33" s="7"/>
    </row>
    <row r="34" spans="1:8" ht="12.75">
      <c r="A34" s="15"/>
      <c r="B34" s="15"/>
      <c r="C34" s="16"/>
      <c r="D34" s="7"/>
      <c r="E34" s="16"/>
      <c r="F34" s="7"/>
      <c r="G34" s="16"/>
      <c r="H34" s="7"/>
    </row>
    <row r="35" spans="1:8" ht="12.75">
      <c r="A35" s="15"/>
      <c r="B35" s="15"/>
      <c r="C35" s="16"/>
      <c r="D35" s="7"/>
      <c r="E35" s="16"/>
      <c r="F35" s="7"/>
      <c r="G35" s="16"/>
      <c r="H35" s="7"/>
    </row>
    <row r="36" spans="1:8" ht="12.75">
      <c r="A36" s="15"/>
      <c r="B36" s="15"/>
      <c r="C36" s="16"/>
      <c r="D36" s="7"/>
      <c r="E36" s="16"/>
      <c r="F36" s="7"/>
      <c r="G36" s="16"/>
      <c r="H36" s="7"/>
    </row>
    <row r="37" spans="1:8" ht="12.75">
      <c r="A37" s="15"/>
      <c r="B37" s="15"/>
      <c r="C37" s="16"/>
      <c r="D37" s="7"/>
      <c r="E37" s="16"/>
      <c r="F37" s="7"/>
      <c r="G37" s="16"/>
      <c r="H37" s="7"/>
    </row>
    <row r="38" spans="1:8" ht="12.75">
      <c r="A38" s="15"/>
      <c r="B38" s="15"/>
      <c r="C38" s="16"/>
      <c r="D38" s="7"/>
      <c r="E38" s="16"/>
      <c r="F38" s="7"/>
      <c r="G38" s="16"/>
      <c r="H38" s="7"/>
    </row>
    <row r="39" spans="1:8" ht="12.75">
      <c r="A39" s="15"/>
      <c r="B39" s="15"/>
      <c r="C39" s="16"/>
      <c r="D39" s="7"/>
      <c r="E39" s="16"/>
      <c r="F39" s="7"/>
      <c r="G39" s="16"/>
      <c r="H39" s="7"/>
    </row>
    <row r="40" spans="1:8" ht="12.75">
      <c r="A40" s="15"/>
      <c r="B40" s="15"/>
      <c r="C40" s="16"/>
      <c r="D40" s="7"/>
      <c r="E40" s="16"/>
      <c r="F40" s="7"/>
      <c r="G40" s="16"/>
      <c r="H40" s="7"/>
    </row>
    <row r="41" spans="1:8" ht="12.75">
      <c r="A41" s="15"/>
      <c r="B41" s="15"/>
      <c r="C41" s="16"/>
      <c r="D41" s="7"/>
      <c r="E41" s="16"/>
      <c r="F41" s="7"/>
      <c r="G41" s="16"/>
      <c r="H41" s="7"/>
    </row>
    <row r="42" spans="1:8" ht="12.75">
      <c r="A42" s="15"/>
      <c r="B42" s="15"/>
      <c r="C42" s="16"/>
      <c r="D42" s="7"/>
      <c r="E42" s="16"/>
      <c r="F42" s="7"/>
      <c r="G42" s="16"/>
      <c r="H42" s="7"/>
    </row>
    <row r="43" spans="1:8" ht="12.75">
      <c r="A43" s="15"/>
      <c r="B43" s="15"/>
      <c r="C43" s="16"/>
      <c r="D43" s="7"/>
      <c r="E43" s="16"/>
      <c r="F43" s="7"/>
      <c r="G43" s="16"/>
      <c r="H43" s="7"/>
    </row>
    <row r="44" spans="1:8" ht="12.75">
      <c r="A44" s="15"/>
      <c r="B44" s="15"/>
      <c r="C44" s="16"/>
      <c r="D44" s="7"/>
      <c r="E44" s="16"/>
      <c r="F44" s="7"/>
      <c r="G44" s="16"/>
      <c r="H44" s="7"/>
    </row>
    <row r="45" spans="1:8" ht="12.75">
      <c r="A45" s="15"/>
      <c r="B45" s="15"/>
      <c r="C45" s="16"/>
      <c r="D45" s="7"/>
      <c r="E45" s="16"/>
      <c r="F45" s="7"/>
      <c r="G45" s="16"/>
      <c r="H45" s="7"/>
    </row>
    <row r="46" spans="1:8" ht="12.75">
      <c r="A46" s="15"/>
      <c r="B46" s="15"/>
      <c r="C46" s="16"/>
      <c r="D46" s="7"/>
      <c r="E46" s="16"/>
      <c r="F46" s="7"/>
      <c r="G46" s="16"/>
      <c r="H46" s="7"/>
    </row>
    <row r="47" spans="1:8" ht="12.75">
      <c r="A47" s="15"/>
      <c r="B47" s="15"/>
      <c r="C47" s="16"/>
      <c r="D47" s="7"/>
      <c r="E47" s="16"/>
      <c r="F47" s="7"/>
      <c r="G47" s="16"/>
      <c r="H47" s="7"/>
    </row>
    <row r="48" spans="1:8" ht="12.75">
      <c r="A48" s="15"/>
      <c r="B48" s="15"/>
      <c r="C48" s="16"/>
      <c r="D48" s="7"/>
      <c r="E48" s="16"/>
      <c r="F48" s="7"/>
      <c r="G48" s="16"/>
      <c r="H48" s="7"/>
    </row>
    <row r="49" spans="1:8" ht="12.75">
      <c r="A49" s="15"/>
      <c r="B49" s="15"/>
      <c r="C49" s="16"/>
      <c r="D49" s="7"/>
      <c r="E49" s="16"/>
      <c r="F49" s="7"/>
      <c r="G49" s="16"/>
      <c r="H49" s="7"/>
    </row>
    <row r="50" spans="1:8" ht="12.75">
      <c r="A50" s="15"/>
      <c r="B50" s="15"/>
      <c r="C50" s="16"/>
      <c r="D50" s="7"/>
      <c r="E50" s="16"/>
      <c r="F50" s="7"/>
      <c r="G50" s="16"/>
      <c r="H50" s="7"/>
    </row>
    <row r="51" spans="1:8" ht="12.75">
      <c r="A51" s="15"/>
      <c r="B51" s="15"/>
      <c r="C51" s="16"/>
      <c r="D51" s="7"/>
      <c r="E51" s="16"/>
      <c r="F51" s="7"/>
      <c r="G51" s="16"/>
      <c r="H51" s="7"/>
    </row>
    <row r="52" spans="1:8" ht="12.75">
      <c r="A52" s="15"/>
      <c r="B52" s="15"/>
      <c r="C52" s="16"/>
      <c r="D52" s="7"/>
      <c r="E52" s="16"/>
      <c r="F52" s="7"/>
      <c r="G52" s="16"/>
      <c r="H52" s="7"/>
    </row>
    <row r="53" spans="1:8" ht="12.75">
      <c r="A53" s="15"/>
      <c r="B53" s="15"/>
      <c r="C53" s="16"/>
      <c r="D53" s="7"/>
      <c r="E53" s="16"/>
      <c r="F53" s="7"/>
      <c r="G53" s="16"/>
      <c r="H53" s="7"/>
    </row>
    <row r="54" spans="1:8" ht="12.75">
      <c r="A54" s="15"/>
      <c r="B54" s="15"/>
      <c r="C54" s="16"/>
      <c r="D54" s="7"/>
      <c r="E54" s="16"/>
      <c r="F54" s="7"/>
      <c r="G54" s="16"/>
      <c r="H54" s="7"/>
    </row>
    <row r="55" spans="1:8" ht="12.75">
      <c r="A55" s="15"/>
      <c r="B55" s="15"/>
      <c r="C55" s="16"/>
      <c r="D55" s="7"/>
      <c r="E55" s="16"/>
      <c r="F55" s="7"/>
      <c r="G55" s="16"/>
      <c r="H55" s="7"/>
    </row>
    <row r="56" spans="1:8" ht="12.75">
      <c r="A56" s="15"/>
      <c r="B56" s="15"/>
      <c r="C56" s="16"/>
      <c r="D56" s="7"/>
      <c r="E56" s="16"/>
      <c r="F56" s="7"/>
      <c r="G56" s="16"/>
      <c r="H56" s="7"/>
    </row>
    <row r="57" spans="1:8" ht="12.75">
      <c r="A57" s="15"/>
      <c r="B57" s="15"/>
      <c r="C57" s="16"/>
      <c r="D57" s="7"/>
      <c r="E57" s="16"/>
      <c r="F57" s="7"/>
      <c r="G57" s="16"/>
      <c r="H57" s="7"/>
    </row>
    <row r="58" spans="1:8" ht="12.75">
      <c r="A58" s="15"/>
      <c r="B58" s="15"/>
      <c r="C58" s="16"/>
      <c r="D58" s="7"/>
      <c r="E58" s="16"/>
      <c r="F58" s="7"/>
      <c r="G58" s="16"/>
      <c r="H58" s="7"/>
    </row>
    <row r="59" spans="1:8" ht="12.75">
      <c r="A59" s="15"/>
      <c r="B59" s="15"/>
      <c r="C59" s="16"/>
      <c r="D59" s="7"/>
      <c r="E59" s="16"/>
      <c r="F59" s="7"/>
      <c r="G59" s="16"/>
      <c r="H59" s="7"/>
    </row>
    <row r="60" spans="1:8" ht="12.75">
      <c r="A60" s="15"/>
      <c r="B60" s="15"/>
      <c r="C60" s="16"/>
      <c r="D60" s="7"/>
      <c r="E60" s="16"/>
      <c r="F60" s="7"/>
      <c r="G60" s="16"/>
      <c r="H60" s="7"/>
    </row>
    <row r="61" spans="1:8" ht="12.75">
      <c r="A61" s="15"/>
      <c r="B61" s="15"/>
      <c r="C61" s="16"/>
      <c r="D61" s="7"/>
      <c r="E61" s="16"/>
      <c r="F61" s="7"/>
      <c r="G61" s="16"/>
      <c r="H61" s="7"/>
    </row>
    <row r="62" spans="1:8" ht="12.75">
      <c r="A62" s="15"/>
      <c r="B62" s="15"/>
      <c r="C62" s="16"/>
      <c r="D62" s="7"/>
      <c r="E62" s="16"/>
      <c r="F62" s="7"/>
      <c r="G62" s="16"/>
      <c r="H62" s="7"/>
    </row>
    <row r="63" spans="1:8" ht="12.75">
      <c r="A63" s="15"/>
      <c r="B63" s="15"/>
      <c r="C63" s="16"/>
      <c r="D63" s="7"/>
      <c r="E63" s="16"/>
      <c r="F63" s="7"/>
      <c r="G63" s="16"/>
      <c r="H63" s="7"/>
    </row>
    <row r="64" spans="1:8" ht="12.75">
      <c r="A64" s="15"/>
      <c r="B64" s="15"/>
      <c r="C64" s="16"/>
      <c r="D64" s="7"/>
      <c r="E64" s="16"/>
      <c r="F64" s="7"/>
      <c r="G64" s="16"/>
      <c r="H64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0"/>
  <sheetViews>
    <sheetView view="pageBreakPreview" zoomScale="60" workbookViewId="0" topLeftCell="A1">
      <selection activeCell="A31" sqref="A31"/>
    </sheetView>
  </sheetViews>
  <sheetFormatPr defaultColWidth="9.00390625" defaultRowHeight="12.75"/>
  <cols>
    <col min="1" max="1" width="22.375" style="0" customWidth="1"/>
    <col min="2" max="2" width="20.625" style="0" customWidth="1"/>
  </cols>
  <sheetData>
    <row r="1" spans="1:4" ht="20.25" customHeight="1">
      <c r="A1" s="26" t="s">
        <v>107</v>
      </c>
      <c r="B1" s="27"/>
      <c r="C1" s="27"/>
      <c r="D1" s="27"/>
    </row>
    <row r="2" spans="1:4" ht="20.25" customHeight="1">
      <c r="A2" s="27" t="s">
        <v>59</v>
      </c>
      <c r="B2" s="27" t="s">
        <v>57</v>
      </c>
      <c r="C2" s="27"/>
      <c r="D2" s="27"/>
    </row>
    <row r="3" spans="1:4" ht="20.25" customHeight="1">
      <c r="A3" s="27" t="s">
        <v>102</v>
      </c>
      <c r="B3" s="27" t="s">
        <v>100</v>
      </c>
      <c r="C3" s="27"/>
      <c r="D3" s="27"/>
    </row>
    <row r="4" spans="1:4" ht="20.25" customHeight="1">
      <c r="A4" s="27" t="s">
        <v>85</v>
      </c>
      <c r="B4" s="27" t="s">
        <v>82</v>
      </c>
      <c r="C4" s="27"/>
      <c r="D4" s="27"/>
    </row>
    <row r="5" spans="1:4" ht="20.25" customHeight="1">
      <c r="A5" s="27" t="s">
        <v>32</v>
      </c>
      <c r="B5" s="27" t="s">
        <v>27</v>
      </c>
      <c r="C5" s="27"/>
      <c r="D5" s="27"/>
    </row>
    <row r="6" spans="1:4" ht="20.25" customHeight="1">
      <c r="A6" s="27" t="s">
        <v>47</v>
      </c>
      <c r="B6" s="27" t="s">
        <v>46</v>
      </c>
      <c r="C6" s="27"/>
      <c r="D6" s="27"/>
    </row>
    <row r="7" spans="1:4" ht="20.25" customHeight="1">
      <c r="A7" s="27"/>
      <c r="B7" s="27"/>
      <c r="C7" s="27"/>
      <c r="D7" s="27"/>
    </row>
    <row r="8" spans="1:4" ht="20.25" customHeight="1">
      <c r="A8" s="27" t="s">
        <v>101</v>
      </c>
      <c r="B8" s="27" t="s">
        <v>100</v>
      </c>
      <c r="C8" s="27"/>
      <c r="D8" s="27"/>
    </row>
    <row r="9" spans="1:4" ht="20.25" customHeight="1">
      <c r="A9" s="27" t="s">
        <v>79</v>
      </c>
      <c r="B9" s="27" t="s">
        <v>77</v>
      </c>
      <c r="C9" s="27"/>
      <c r="D9" s="27"/>
    </row>
    <row r="10" spans="1:4" ht="20.25" customHeight="1">
      <c r="A10" s="27" t="s">
        <v>96</v>
      </c>
      <c r="B10" s="27" t="s">
        <v>94</v>
      </c>
      <c r="C10" s="27"/>
      <c r="D10" s="27"/>
    </row>
    <row r="11" spans="1:4" ht="20.25" customHeight="1">
      <c r="A11" s="27" t="s">
        <v>21</v>
      </c>
      <c r="B11" s="27" t="s">
        <v>22</v>
      </c>
      <c r="C11" s="27"/>
      <c r="D11" s="27"/>
    </row>
    <row r="12" spans="1:4" ht="20.25" customHeight="1">
      <c r="A12" s="27" t="s">
        <v>63</v>
      </c>
      <c r="B12" s="27" t="s">
        <v>64</v>
      </c>
      <c r="C12" s="27"/>
      <c r="D12" s="27"/>
    </row>
    <row r="13" spans="1:4" ht="20.25" customHeight="1">
      <c r="A13" s="27"/>
      <c r="B13" s="27"/>
      <c r="C13" s="27"/>
      <c r="D13" s="27"/>
    </row>
    <row r="14" spans="1:4" ht="20.25" customHeight="1">
      <c r="A14" s="27" t="s">
        <v>75</v>
      </c>
      <c r="B14" s="27" t="s">
        <v>77</v>
      </c>
      <c r="C14" s="27"/>
      <c r="D14" s="27"/>
    </row>
    <row r="15" spans="1:4" ht="20.25" customHeight="1">
      <c r="A15" s="27" t="s">
        <v>42</v>
      </c>
      <c r="B15" s="27" t="s">
        <v>39</v>
      </c>
      <c r="C15" s="27"/>
      <c r="D15" s="27"/>
    </row>
    <row r="16" spans="1:4" ht="20.25" customHeight="1">
      <c r="A16" s="27" t="s">
        <v>86</v>
      </c>
      <c r="B16" s="27" t="s">
        <v>82</v>
      </c>
      <c r="C16" s="27"/>
      <c r="D16" s="27"/>
    </row>
    <row r="17" spans="1:4" ht="20.25" customHeight="1">
      <c r="A17" s="27" t="s">
        <v>58</v>
      </c>
      <c r="B17" s="27" t="s">
        <v>57</v>
      </c>
      <c r="C17" s="27"/>
      <c r="D17" s="27"/>
    </row>
    <row r="18" spans="1:4" ht="20.25" customHeight="1">
      <c r="A18" s="27" t="s">
        <v>40</v>
      </c>
      <c r="B18" s="27" t="s">
        <v>39</v>
      </c>
      <c r="C18" s="27"/>
      <c r="D18" s="27"/>
    </row>
    <row r="19" spans="1:4" ht="20.25" customHeight="1">
      <c r="A19" s="27"/>
      <c r="B19" s="27"/>
      <c r="C19" s="27"/>
      <c r="D19" s="27"/>
    </row>
    <row r="20" spans="1:4" ht="20.25" customHeight="1">
      <c r="A20" s="27" t="s">
        <v>73</v>
      </c>
      <c r="B20" s="27" t="s">
        <v>70</v>
      </c>
      <c r="C20" s="27"/>
      <c r="D20" s="27"/>
    </row>
    <row r="21" spans="1:4" ht="20.25" customHeight="1">
      <c r="A21" s="27" t="s">
        <v>31</v>
      </c>
      <c r="B21" s="27" t="s">
        <v>27</v>
      </c>
      <c r="C21" s="27"/>
      <c r="D21" s="27"/>
    </row>
    <row r="22" spans="1:4" ht="20.25" customHeight="1">
      <c r="A22" s="27" t="s">
        <v>61</v>
      </c>
      <c r="B22" s="27" t="s">
        <v>57</v>
      </c>
      <c r="C22" s="27"/>
      <c r="D22" s="27"/>
    </row>
    <row r="23" spans="1:4" ht="20.25" customHeight="1">
      <c r="A23" s="27" t="s">
        <v>98</v>
      </c>
      <c r="B23" s="27" t="s">
        <v>94</v>
      </c>
      <c r="C23" s="27"/>
      <c r="D23" s="27"/>
    </row>
    <row r="24" spans="1:4" ht="20.25" customHeight="1">
      <c r="A24" s="27" t="s">
        <v>49</v>
      </c>
      <c r="B24" s="27" t="s">
        <v>46</v>
      </c>
      <c r="C24" s="27"/>
      <c r="D24" s="27"/>
    </row>
    <row r="25" spans="1:4" ht="20.25" customHeight="1">
      <c r="A25" s="27"/>
      <c r="B25" s="27"/>
      <c r="C25" s="27"/>
      <c r="D25" s="27"/>
    </row>
    <row r="26" spans="1:4" ht="20.25" customHeight="1">
      <c r="A26" s="27" t="s">
        <v>71</v>
      </c>
      <c r="B26" s="27" t="s">
        <v>70</v>
      </c>
      <c r="C26" s="27"/>
      <c r="D26" s="27"/>
    </row>
    <row r="27" spans="1:4" ht="20.25" customHeight="1">
      <c r="A27" s="27" t="s">
        <v>56</v>
      </c>
      <c r="B27" s="27" t="s">
        <v>51</v>
      </c>
      <c r="C27" s="27"/>
      <c r="D27" s="27"/>
    </row>
    <row r="28" spans="1:4" ht="20.25" customHeight="1">
      <c r="A28" s="27" t="s">
        <v>104</v>
      </c>
      <c r="B28" s="27" t="s">
        <v>100</v>
      </c>
      <c r="C28" s="27"/>
      <c r="D28" s="27"/>
    </row>
    <row r="29" spans="1:4" ht="20.25" customHeight="1">
      <c r="A29" s="27" t="s">
        <v>65</v>
      </c>
      <c r="B29" s="27" t="s">
        <v>64</v>
      </c>
      <c r="C29" s="27"/>
      <c r="D29" s="27"/>
    </row>
    <row r="30" spans="1:4" ht="20.25" customHeight="1">
      <c r="A30" s="27" t="s">
        <v>50</v>
      </c>
      <c r="B30" s="27" t="s">
        <v>51</v>
      </c>
      <c r="C30" s="27"/>
      <c r="D30" s="27"/>
    </row>
    <row r="31" spans="1:4" ht="20.25" customHeight="1">
      <c r="A31" s="27"/>
      <c r="B31" s="27"/>
      <c r="C31" s="27"/>
      <c r="D31" s="27"/>
    </row>
    <row r="32" spans="1:4" ht="20.25" customHeight="1">
      <c r="A32" s="27" t="s">
        <v>66</v>
      </c>
      <c r="B32" s="27" t="s">
        <v>64</v>
      </c>
      <c r="C32" s="27"/>
      <c r="D32" s="27"/>
    </row>
    <row r="33" spans="1:4" ht="20.25" customHeight="1">
      <c r="A33" s="27" t="s">
        <v>35</v>
      </c>
      <c r="B33" s="27" t="s">
        <v>34</v>
      </c>
      <c r="C33" s="27"/>
      <c r="D33" s="27"/>
    </row>
    <row r="34" spans="1:4" ht="20.25" customHeight="1">
      <c r="A34" s="27" t="s">
        <v>25</v>
      </c>
      <c r="B34" s="27" t="s">
        <v>22</v>
      </c>
      <c r="C34" s="27"/>
      <c r="D34" s="27"/>
    </row>
    <row r="35" spans="1:4" ht="20.25" customHeight="1">
      <c r="A35" s="27" t="s">
        <v>91</v>
      </c>
      <c r="B35" s="27" t="s">
        <v>88</v>
      </c>
      <c r="C35" s="27"/>
      <c r="D35" s="27"/>
    </row>
    <row r="36" spans="1:4" ht="20.25" customHeight="1">
      <c r="A36" s="27" t="s">
        <v>45</v>
      </c>
      <c r="B36" s="27" t="s">
        <v>46</v>
      </c>
      <c r="C36" s="27"/>
      <c r="D36" s="27"/>
    </row>
    <row r="37" spans="1:4" ht="20.25" customHeight="1">
      <c r="A37" s="27"/>
      <c r="B37" s="27"/>
      <c r="C37" s="27"/>
      <c r="D37" s="27"/>
    </row>
    <row r="38" spans="1:4" ht="20.25" customHeight="1">
      <c r="A38" s="27" t="s">
        <v>89</v>
      </c>
      <c r="B38" s="27" t="s">
        <v>88</v>
      </c>
      <c r="C38" s="27"/>
      <c r="D38" s="27"/>
    </row>
    <row r="39" spans="1:4" ht="20.25" customHeight="1">
      <c r="A39" s="27" t="s">
        <v>93</v>
      </c>
      <c r="B39" s="27" t="s">
        <v>94</v>
      </c>
      <c r="C39" s="27"/>
      <c r="D39" s="27"/>
    </row>
    <row r="40" spans="1:4" ht="20.25" customHeight="1">
      <c r="A40" s="27" t="s">
        <v>30</v>
      </c>
      <c r="B40" s="27" t="s">
        <v>27</v>
      </c>
      <c r="C40" s="27"/>
      <c r="D40" s="27"/>
    </row>
    <row r="41" spans="1:4" ht="20.25" customHeight="1">
      <c r="A41" s="27" t="s">
        <v>29</v>
      </c>
      <c r="B41" s="27" t="s">
        <v>27</v>
      </c>
      <c r="C41" s="27"/>
      <c r="D41" s="27"/>
    </row>
    <row r="42" spans="1:4" ht="20.25" customHeight="1">
      <c r="A42" s="27" t="s">
        <v>26</v>
      </c>
      <c r="B42" s="27" t="s">
        <v>22</v>
      </c>
      <c r="C42" s="27"/>
      <c r="D42" s="27"/>
    </row>
    <row r="43" spans="1:4" ht="20.25" customHeight="1">
      <c r="A43" s="27"/>
      <c r="B43" s="27"/>
      <c r="C43" s="27"/>
      <c r="D43" s="27"/>
    </row>
    <row r="44" spans="1:4" ht="20.25" customHeight="1">
      <c r="A44" s="27" t="s">
        <v>80</v>
      </c>
      <c r="B44" s="27" t="s">
        <v>77</v>
      </c>
      <c r="C44" s="27"/>
      <c r="D44" s="27"/>
    </row>
    <row r="45" spans="1:4" ht="20.25" customHeight="1">
      <c r="A45" s="27" t="s">
        <v>74</v>
      </c>
      <c r="B45" s="27" t="s">
        <v>70</v>
      </c>
      <c r="C45" s="27"/>
      <c r="D45" s="27"/>
    </row>
    <row r="46" spans="1:4" ht="20.25" customHeight="1">
      <c r="A46" s="27" t="s">
        <v>53</v>
      </c>
      <c r="B46" s="27" t="s">
        <v>51</v>
      </c>
      <c r="C46" s="27"/>
      <c r="D46" s="27"/>
    </row>
    <row r="47" spans="1:4" ht="20.25" customHeight="1">
      <c r="A47" s="27" t="s">
        <v>54</v>
      </c>
      <c r="B47" s="27" t="s">
        <v>51</v>
      </c>
      <c r="C47" s="27"/>
      <c r="D47" s="27"/>
    </row>
    <row r="48" spans="1:4" ht="20.25" customHeight="1">
      <c r="A48" s="27" t="s">
        <v>72</v>
      </c>
      <c r="B48" s="27" t="s">
        <v>70</v>
      </c>
      <c r="C48" s="27"/>
      <c r="D48" s="27"/>
    </row>
    <row r="49" spans="1:4" ht="20.25" customHeight="1">
      <c r="A49" s="27"/>
      <c r="B49" s="27"/>
      <c r="C49" s="27"/>
      <c r="D49" s="27"/>
    </row>
    <row r="50" spans="1:4" ht="20.25" customHeight="1">
      <c r="A50" s="27" t="s">
        <v>48</v>
      </c>
      <c r="B50" s="27" t="s">
        <v>46</v>
      </c>
      <c r="C50" s="27"/>
      <c r="D50" s="27"/>
    </row>
    <row r="51" spans="1:4" ht="20.25" customHeight="1">
      <c r="A51" s="27" t="s">
        <v>36</v>
      </c>
      <c r="B51" s="27" t="s">
        <v>34</v>
      </c>
      <c r="C51" s="27"/>
      <c r="D51" s="27"/>
    </row>
    <row r="52" spans="1:4" ht="20.25" customHeight="1">
      <c r="A52" s="27" t="s">
        <v>55</v>
      </c>
      <c r="B52" s="27" t="s">
        <v>51</v>
      </c>
      <c r="C52" s="27"/>
      <c r="D52" s="27"/>
    </row>
    <row r="53" spans="1:4" ht="20.25" customHeight="1">
      <c r="A53" s="27" t="s">
        <v>99</v>
      </c>
      <c r="B53" s="27" t="s">
        <v>100</v>
      </c>
      <c r="C53" s="27"/>
      <c r="D53" s="27"/>
    </row>
    <row r="54" spans="1:4" ht="20.25" customHeight="1">
      <c r="A54" s="27" t="s">
        <v>44</v>
      </c>
      <c r="B54" s="27" t="s">
        <v>46</v>
      </c>
      <c r="C54" s="27"/>
      <c r="D54" s="27"/>
    </row>
    <row r="55" spans="1:4" ht="20.25" customHeight="1">
      <c r="A55" s="27"/>
      <c r="B55" s="27"/>
      <c r="C55" s="27"/>
      <c r="D55" s="27"/>
    </row>
    <row r="56" spans="1:4" ht="20.25" customHeight="1">
      <c r="A56" s="27" t="s">
        <v>67</v>
      </c>
      <c r="B56" s="27" t="s">
        <v>64</v>
      </c>
      <c r="C56" s="27"/>
      <c r="D56" s="27"/>
    </row>
    <row r="57" spans="1:4" ht="20.25" customHeight="1">
      <c r="A57" s="27" t="s">
        <v>87</v>
      </c>
      <c r="B57" s="27" t="s">
        <v>88</v>
      </c>
      <c r="C57" s="27"/>
      <c r="D57" s="27"/>
    </row>
    <row r="58" spans="1:4" ht="20.25" customHeight="1">
      <c r="A58" s="27" t="s">
        <v>33</v>
      </c>
      <c r="B58" s="27" t="s">
        <v>34</v>
      </c>
      <c r="C58" s="27"/>
      <c r="D58" s="27"/>
    </row>
    <row r="59" spans="1:4" ht="20.25" customHeight="1">
      <c r="A59" s="27" t="s">
        <v>68</v>
      </c>
      <c r="B59" s="27" t="s">
        <v>64</v>
      </c>
      <c r="C59" s="27"/>
      <c r="D59" s="27"/>
    </row>
    <row r="60" spans="1:4" ht="20.25" customHeight="1">
      <c r="A60" s="27" t="s">
        <v>37</v>
      </c>
      <c r="B60" s="27" t="s">
        <v>34</v>
      </c>
      <c r="C60" s="27"/>
      <c r="D60" s="27"/>
    </row>
    <row r="61" spans="1:4" ht="20.25" customHeight="1">
      <c r="A61" s="27"/>
      <c r="B61" s="27"/>
      <c r="C61" s="27"/>
      <c r="D61" s="27"/>
    </row>
    <row r="62" spans="1:4" ht="20.25" customHeight="1">
      <c r="A62" s="27" t="s">
        <v>95</v>
      </c>
      <c r="B62" s="27" t="s">
        <v>94</v>
      </c>
      <c r="C62" s="27"/>
      <c r="D62" s="27"/>
    </row>
    <row r="63" spans="1:4" ht="20.25" customHeight="1">
      <c r="A63" s="27" t="s">
        <v>38</v>
      </c>
      <c r="B63" s="27" t="s">
        <v>34</v>
      </c>
      <c r="C63" s="27"/>
      <c r="D63" s="27"/>
    </row>
    <row r="64" spans="1:4" ht="20.25" customHeight="1">
      <c r="A64" s="27" t="s">
        <v>84</v>
      </c>
      <c r="B64" s="27" t="s">
        <v>82</v>
      </c>
      <c r="C64" s="27"/>
      <c r="D64" s="27"/>
    </row>
    <row r="65" spans="1:4" ht="20.25" customHeight="1">
      <c r="A65" s="27" t="s">
        <v>24</v>
      </c>
      <c r="B65" s="27" t="s">
        <v>22</v>
      </c>
      <c r="C65" s="27"/>
      <c r="D65" s="27"/>
    </row>
    <row r="66" spans="1:4" ht="20.25" customHeight="1">
      <c r="A66" s="27" t="s">
        <v>60</v>
      </c>
      <c r="B66" s="27" t="s">
        <v>57</v>
      </c>
      <c r="C66" s="27"/>
      <c r="D66" s="27"/>
    </row>
    <row r="67" spans="1:4" ht="20.25" customHeight="1">
      <c r="A67" s="27"/>
      <c r="B67" s="27"/>
      <c r="C67" s="27"/>
      <c r="D67" s="27"/>
    </row>
    <row r="68" spans="1:4" ht="20.25" customHeight="1">
      <c r="A68" s="27" t="s">
        <v>23</v>
      </c>
      <c r="B68" s="27" t="s">
        <v>22</v>
      </c>
      <c r="C68" s="27"/>
      <c r="D68" s="27"/>
    </row>
    <row r="69" spans="1:4" ht="20.25" customHeight="1">
      <c r="A69" s="27" t="s">
        <v>62</v>
      </c>
      <c r="B69" s="27" t="s">
        <v>57</v>
      </c>
      <c r="C69" s="27"/>
      <c r="D69" s="27"/>
    </row>
    <row r="70" spans="1:4" ht="20.25" customHeight="1">
      <c r="A70" s="27" t="s">
        <v>83</v>
      </c>
      <c r="B70" s="27" t="s">
        <v>82</v>
      </c>
      <c r="C70" s="27"/>
      <c r="D70" s="27"/>
    </row>
    <row r="71" spans="1:4" ht="20.25" customHeight="1">
      <c r="A71" s="27" t="s">
        <v>97</v>
      </c>
      <c r="B71" s="27" t="s">
        <v>94</v>
      </c>
      <c r="C71" s="27"/>
      <c r="D71" s="27"/>
    </row>
    <row r="72" spans="1:4" ht="20.25" customHeight="1">
      <c r="A72" s="27" t="s">
        <v>78</v>
      </c>
      <c r="B72" s="27" t="s">
        <v>77</v>
      </c>
      <c r="C72" s="27"/>
      <c r="D72" s="27"/>
    </row>
    <row r="73" spans="1:4" ht="20.25" customHeight="1">
      <c r="A73" s="27"/>
      <c r="B73" s="27"/>
      <c r="C73" s="27"/>
      <c r="D73" s="27"/>
    </row>
    <row r="74" spans="1:4" ht="20.25" customHeight="1">
      <c r="A74" s="27" t="s">
        <v>69</v>
      </c>
      <c r="B74" s="27" t="s">
        <v>70</v>
      </c>
      <c r="C74" s="27"/>
      <c r="D74" s="27"/>
    </row>
    <row r="75" spans="1:4" ht="20.25" customHeight="1">
      <c r="A75" s="27" t="s">
        <v>90</v>
      </c>
      <c r="B75" s="27" t="s">
        <v>88</v>
      </c>
      <c r="C75" s="27"/>
      <c r="D75" s="27"/>
    </row>
    <row r="76" spans="1:4" ht="20.25" customHeight="1">
      <c r="A76" s="27" t="s">
        <v>41</v>
      </c>
      <c r="B76" s="27" t="s">
        <v>39</v>
      </c>
      <c r="C76" s="27"/>
      <c r="D76" s="27"/>
    </row>
    <row r="77" spans="1:4" ht="20.25" customHeight="1">
      <c r="A77" s="27" t="s">
        <v>43</v>
      </c>
      <c r="B77" s="27" t="s">
        <v>39</v>
      </c>
      <c r="C77" s="27"/>
      <c r="D77" s="27"/>
    </row>
    <row r="78" spans="1:4" ht="20.25" customHeight="1">
      <c r="A78" s="27" t="s">
        <v>103</v>
      </c>
      <c r="B78" s="27" t="s">
        <v>100</v>
      </c>
      <c r="C78" s="27"/>
      <c r="D78" s="27"/>
    </row>
    <row r="79" spans="1:4" ht="20.25" customHeight="1">
      <c r="A79" s="27"/>
      <c r="B79" s="27"/>
      <c r="C79" s="27"/>
      <c r="D79" s="27"/>
    </row>
    <row r="80" spans="1:4" ht="20.25" customHeight="1">
      <c r="A80" s="27" t="s">
        <v>76</v>
      </c>
      <c r="B80" s="27" t="s">
        <v>77</v>
      </c>
      <c r="C80" s="27"/>
      <c r="D80" s="27"/>
    </row>
    <row r="81" spans="1:4" ht="20.25" customHeight="1">
      <c r="A81" s="27" t="s">
        <v>81</v>
      </c>
      <c r="B81" s="27" t="s">
        <v>82</v>
      </c>
      <c r="C81" s="27"/>
      <c r="D81" s="27"/>
    </row>
    <row r="82" spans="1:4" ht="20.25" customHeight="1">
      <c r="A82" s="27" t="s">
        <v>28</v>
      </c>
      <c r="B82" s="27" t="s">
        <v>27</v>
      </c>
      <c r="C82" s="27"/>
      <c r="D82" s="27"/>
    </row>
    <row r="83" spans="1:4" ht="20.25" customHeight="1">
      <c r="A83" s="27" t="s">
        <v>92</v>
      </c>
      <c r="B83" s="27" t="s">
        <v>88</v>
      </c>
      <c r="C83" s="27"/>
      <c r="D83" s="27"/>
    </row>
    <row r="84" spans="1:4" ht="20.25" customHeight="1">
      <c r="A84" s="27"/>
      <c r="B84" s="27"/>
      <c r="C84" s="27"/>
      <c r="D84" s="27"/>
    </row>
    <row r="85" spans="1:4" ht="20.25" customHeight="1">
      <c r="A85" s="27"/>
      <c r="B85" s="27"/>
      <c r="C85" s="27"/>
      <c r="D85" s="27"/>
    </row>
    <row r="86" spans="1:4" ht="20.25" customHeight="1">
      <c r="A86" s="27"/>
      <c r="B86" s="27"/>
      <c r="C86" s="27"/>
      <c r="D86" s="27"/>
    </row>
    <row r="87" spans="1:4" ht="20.25" customHeight="1">
      <c r="A87" s="27"/>
      <c r="B87" s="27"/>
      <c r="C87" s="27"/>
      <c r="D87" s="27"/>
    </row>
    <row r="88" spans="1:4" ht="20.25" customHeight="1">
      <c r="A88" s="27"/>
      <c r="B88" s="27"/>
      <c r="C88" s="27"/>
      <c r="D88" s="27"/>
    </row>
    <row r="89" spans="1:4" ht="20.25" customHeight="1">
      <c r="A89" s="27"/>
      <c r="B89" s="27"/>
      <c r="C89" s="27"/>
      <c r="D89" s="27"/>
    </row>
    <row r="90" spans="1:4" ht="20.25" customHeight="1">
      <c r="A90" s="27"/>
      <c r="B90" s="27"/>
      <c r="C90" s="27"/>
      <c r="D90" s="27"/>
    </row>
  </sheetData>
  <printOptions/>
  <pageMargins left="0.75" right="0.75" top="1" bottom="2.12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4">
      <selection activeCell="K5" sqref="K5"/>
    </sheetView>
  </sheetViews>
  <sheetFormatPr defaultColWidth="9.00390625" defaultRowHeight="12.75"/>
  <cols>
    <col min="1" max="1" width="21.875" style="0" customWidth="1"/>
    <col min="4" max="4" width="14.125" style="0" customWidth="1"/>
  </cols>
  <sheetData>
    <row r="1" spans="1:7" ht="19.5" customHeight="1">
      <c r="A1" s="26" t="s">
        <v>105</v>
      </c>
      <c r="B1" s="27"/>
      <c r="C1" s="27"/>
      <c r="D1" s="27">
        <v>1</v>
      </c>
      <c r="E1" s="27">
        <v>2</v>
      </c>
      <c r="F1" s="27">
        <v>3</v>
      </c>
      <c r="G1" s="27" t="s">
        <v>108</v>
      </c>
    </row>
    <row r="2" spans="1:7" ht="19.5" customHeight="1">
      <c r="A2" s="27" t="s">
        <v>25</v>
      </c>
      <c r="B2" s="27" t="s">
        <v>22</v>
      </c>
      <c r="C2" s="27"/>
      <c r="D2" s="27"/>
      <c r="E2" s="27"/>
      <c r="F2" s="27"/>
      <c r="G2" s="27"/>
    </row>
    <row r="3" spans="1:7" ht="19.5" customHeight="1">
      <c r="A3" s="27" t="s">
        <v>26</v>
      </c>
      <c r="B3" s="27" t="s">
        <v>22</v>
      </c>
      <c r="C3" s="27"/>
      <c r="D3" s="27"/>
      <c r="E3" s="27"/>
      <c r="F3" s="27"/>
      <c r="G3" s="27"/>
    </row>
    <row r="4" spans="1:7" ht="19.5" customHeight="1">
      <c r="A4" s="27" t="s">
        <v>28</v>
      </c>
      <c r="B4" s="27" t="s">
        <v>27</v>
      </c>
      <c r="C4" s="27"/>
      <c r="D4" s="27"/>
      <c r="E4" s="27"/>
      <c r="F4" s="27"/>
      <c r="G4" s="27"/>
    </row>
    <row r="5" spans="1:7" ht="19.5" customHeight="1">
      <c r="A5" s="27" t="s">
        <v>29</v>
      </c>
      <c r="B5" s="27" t="s">
        <v>27</v>
      </c>
      <c r="C5" s="27"/>
      <c r="D5" s="27"/>
      <c r="E5" s="27"/>
      <c r="F5" s="27"/>
      <c r="G5" s="27"/>
    </row>
    <row r="6" spans="1:7" ht="19.5" customHeight="1">
      <c r="A6" s="27" t="s">
        <v>32</v>
      </c>
      <c r="B6" s="27" t="s">
        <v>27</v>
      </c>
      <c r="C6" s="27"/>
      <c r="D6" s="27"/>
      <c r="E6" s="27"/>
      <c r="F6" s="27"/>
      <c r="G6" s="27"/>
    </row>
    <row r="7" spans="1:7" ht="19.5" customHeight="1">
      <c r="A7" s="27" t="s">
        <v>36</v>
      </c>
      <c r="B7" s="27" t="s">
        <v>34</v>
      </c>
      <c r="C7" s="27"/>
      <c r="D7" s="27"/>
      <c r="E7" s="27"/>
      <c r="F7" s="27"/>
      <c r="G7" s="27"/>
    </row>
    <row r="8" spans="1:7" ht="19.5" customHeight="1">
      <c r="A8" s="27" t="s">
        <v>37</v>
      </c>
      <c r="B8" s="27" t="s">
        <v>34</v>
      </c>
      <c r="C8" s="27"/>
      <c r="D8" s="27"/>
      <c r="E8" s="27"/>
      <c r="F8" s="27"/>
      <c r="G8" s="27"/>
    </row>
    <row r="9" spans="1:7" ht="19.5" customHeight="1">
      <c r="A9" s="27" t="s">
        <v>38</v>
      </c>
      <c r="B9" s="27" t="s">
        <v>34</v>
      </c>
      <c r="C9" s="27"/>
      <c r="D9" s="27"/>
      <c r="E9" s="27"/>
      <c r="F9" s="27"/>
      <c r="G9" s="27"/>
    </row>
    <row r="10" spans="1:7" ht="19.5" customHeight="1">
      <c r="A10" s="27" t="s">
        <v>40</v>
      </c>
      <c r="B10" s="27" t="s">
        <v>39</v>
      </c>
      <c r="C10" s="27"/>
      <c r="D10" s="27"/>
      <c r="E10" s="27"/>
      <c r="F10" s="27"/>
      <c r="G10" s="27"/>
    </row>
    <row r="11" spans="1:7" ht="19.5" customHeight="1">
      <c r="A11" s="27" t="s">
        <v>41</v>
      </c>
      <c r="B11" s="27" t="s">
        <v>39</v>
      </c>
      <c r="C11" s="27"/>
      <c r="D11" s="27"/>
      <c r="E11" s="27"/>
      <c r="F11" s="27"/>
      <c r="G11" s="27"/>
    </row>
    <row r="12" spans="1:7" ht="19.5" customHeight="1">
      <c r="A12" s="27" t="s">
        <v>42</v>
      </c>
      <c r="B12" s="27" t="s">
        <v>39</v>
      </c>
      <c r="C12" s="27"/>
      <c r="D12" s="27"/>
      <c r="E12" s="27"/>
      <c r="F12" s="27"/>
      <c r="G12" s="27"/>
    </row>
    <row r="13" spans="1:7" ht="19.5" customHeight="1">
      <c r="A13" s="27" t="s">
        <v>44</v>
      </c>
      <c r="B13" s="27" t="s">
        <v>46</v>
      </c>
      <c r="C13" s="27"/>
      <c r="D13" s="27"/>
      <c r="E13" s="27"/>
      <c r="F13" s="27"/>
      <c r="G13" s="27"/>
    </row>
    <row r="14" spans="1:7" ht="19.5" customHeight="1">
      <c r="A14" s="27" t="s">
        <v>45</v>
      </c>
      <c r="B14" s="27" t="s">
        <v>46</v>
      </c>
      <c r="C14" s="27"/>
      <c r="D14" s="27"/>
      <c r="E14" s="27"/>
      <c r="F14" s="27"/>
      <c r="G14" s="27"/>
    </row>
    <row r="15" spans="1:7" ht="19.5" customHeight="1">
      <c r="A15" s="27" t="s">
        <v>50</v>
      </c>
      <c r="B15" s="27" t="s">
        <v>51</v>
      </c>
      <c r="C15" s="27"/>
      <c r="D15" s="27"/>
      <c r="E15" s="27"/>
      <c r="F15" s="27"/>
      <c r="G15" s="27"/>
    </row>
    <row r="16" spans="1:7" ht="19.5" customHeight="1">
      <c r="A16" s="27" t="s">
        <v>55</v>
      </c>
      <c r="B16" s="27" t="s">
        <v>51</v>
      </c>
      <c r="C16" s="27"/>
      <c r="D16" s="27"/>
      <c r="E16" s="27"/>
      <c r="F16" s="27"/>
      <c r="G16" s="27"/>
    </row>
    <row r="17" spans="1:7" ht="19.5" customHeight="1">
      <c r="A17" s="27" t="s">
        <v>56</v>
      </c>
      <c r="B17" s="27" t="s">
        <v>51</v>
      </c>
      <c r="C17" s="27"/>
      <c r="D17" s="27"/>
      <c r="E17" s="27"/>
      <c r="F17" s="27"/>
      <c r="G17" s="27"/>
    </row>
    <row r="18" spans="1:7" ht="19.5" customHeight="1">
      <c r="A18" s="27" t="s">
        <v>59</v>
      </c>
      <c r="B18" s="27" t="s">
        <v>57</v>
      </c>
      <c r="C18" s="27"/>
      <c r="D18" s="27"/>
      <c r="E18" s="27"/>
      <c r="F18" s="27"/>
      <c r="G18" s="27"/>
    </row>
    <row r="19" spans="1:7" ht="19.5" customHeight="1">
      <c r="A19" s="27" t="s">
        <v>60</v>
      </c>
      <c r="B19" s="27" t="s">
        <v>57</v>
      </c>
      <c r="C19" s="27"/>
      <c r="D19" s="27"/>
      <c r="E19" s="27"/>
      <c r="F19" s="27"/>
      <c r="G19" s="27"/>
    </row>
    <row r="20" spans="1:7" ht="19.5" customHeight="1">
      <c r="A20" s="27" t="s">
        <v>61</v>
      </c>
      <c r="B20" s="27" t="s">
        <v>57</v>
      </c>
      <c r="C20" s="27"/>
      <c r="D20" s="27"/>
      <c r="E20" s="27"/>
      <c r="F20" s="27"/>
      <c r="G20" s="27"/>
    </row>
    <row r="21" spans="1:7" ht="19.5" customHeight="1">
      <c r="A21" s="27" t="s">
        <v>63</v>
      </c>
      <c r="B21" s="27" t="s">
        <v>64</v>
      </c>
      <c r="C21" s="27"/>
      <c r="D21" s="27"/>
      <c r="E21" s="27"/>
      <c r="F21" s="27"/>
      <c r="G21" s="27"/>
    </row>
    <row r="22" spans="1:7" ht="19.5" customHeight="1">
      <c r="A22" s="27" t="s">
        <v>65</v>
      </c>
      <c r="B22" s="27" t="s">
        <v>64</v>
      </c>
      <c r="C22" s="27"/>
      <c r="D22" s="27"/>
      <c r="E22" s="27"/>
      <c r="F22" s="27"/>
      <c r="G22" s="27"/>
    </row>
    <row r="23" spans="1:7" ht="19.5" customHeight="1">
      <c r="A23" s="27" t="s">
        <v>66</v>
      </c>
      <c r="B23" s="27" t="s">
        <v>64</v>
      </c>
      <c r="C23" s="27"/>
      <c r="D23" s="27"/>
      <c r="E23" s="27"/>
      <c r="F23" s="27"/>
      <c r="G23" s="27"/>
    </row>
    <row r="24" spans="1:7" ht="19.5" customHeight="1">
      <c r="A24" s="27" t="s">
        <v>69</v>
      </c>
      <c r="B24" s="27" t="s">
        <v>70</v>
      </c>
      <c r="C24" s="27"/>
      <c r="D24" s="27"/>
      <c r="E24" s="27"/>
      <c r="F24" s="27"/>
      <c r="G24" s="27"/>
    </row>
    <row r="25" spans="1:7" ht="19.5" customHeight="1">
      <c r="A25" s="27" t="s">
        <v>72</v>
      </c>
      <c r="B25" s="27" t="s">
        <v>70</v>
      </c>
      <c r="C25" s="27"/>
      <c r="D25" s="27"/>
      <c r="E25" s="27"/>
      <c r="F25" s="27"/>
      <c r="G25" s="27"/>
    </row>
    <row r="26" spans="1:7" ht="19.5" customHeight="1">
      <c r="A26" s="27" t="s">
        <v>73</v>
      </c>
      <c r="B26" s="27" t="s">
        <v>70</v>
      </c>
      <c r="C26" s="27"/>
      <c r="D26" s="27"/>
      <c r="E26" s="27"/>
      <c r="F26" s="27"/>
      <c r="G26" s="27"/>
    </row>
    <row r="27" spans="1:7" ht="19.5" customHeight="1">
      <c r="A27" s="27" t="s">
        <v>76</v>
      </c>
      <c r="B27" s="27" t="s">
        <v>77</v>
      </c>
      <c r="C27" s="27"/>
      <c r="D27" s="27"/>
      <c r="E27" s="27"/>
      <c r="F27" s="27"/>
      <c r="G27" s="27"/>
    </row>
    <row r="28" spans="1:7" ht="19.5" customHeight="1">
      <c r="A28" s="27" t="s">
        <v>78</v>
      </c>
      <c r="B28" s="27" t="s">
        <v>77</v>
      </c>
      <c r="C28" s="27"/>
      <c r="D28" s="27"/>
      <c r="E28" s="27"/>
      <c r="F28" s="27"/>
      <c r="G28" s="27"/>
    </row>
    <row r="29" spans="1:7" ht="19.5" customHeight="1">
      <c r="A29" s="27" t="s">
        <v>84</v>
      </c>
      <c r="B29" s="27" t="s">
        <v>82</v>
      </c>
      <c r="C29" s="27"/>
      <c r="D29" s="27"/>
      <c r="E29" s="27"/>
      <c r="F29" s="27"/>
      <c r="G29" s="27"/>
    </row>
    <row r="30" spans="1:7" ht="19.5" customHeight="1">
      <c r="A30" s="27" t="s">
        <v>86</v>
      </c>
      <c r="B30" s="27" t="s">
        <v>82</v>
      </c>
      <c r="C30" s="27"/>
      <c r="D30" s="27"/>
      <c r="E30" s="27"/>
      <c r="F30" s="27"/>
      <c r="G30" s="27"/>
    </row>
    <row r="31" spans="1:7" ht="19.5" customHeight="1">
      <c r="A31" s="27" t="s">
        <v>89</v>
      </c>
      <c r="B31" s="27" t="s">
        <v>88</v>
      </c>
      <c r="C31" s="27"/>
      <c r="D31" s="27"/>
      <c r="E31" s="27"/>
      <c r="F31" s="27"/>
      <c r="G31" s="27"/>
    </row>
    <row r="32" spans="1:7" ht="19.5" customHeight="1">
      <c r="A32" s="27" t="s">
        <v>90</v>
      </c>
      <c r="B32" s="27" t="s">
        <v>88</v>
      </c>
      <c r="C32" s="27"/>
      <c r="D32" s="27"/>
      <c r="E32" s="27"/>
      <c r="F32" s="27"/>
      <c r="G32" s="27"/>
    </row>
    <row r="33" spans="1:7" ht="19.5" customHeight="1">
      <c r="A33" s="27" t="s">
        <v>91</v>
      </c>
      <c r="B33" s="27" t="s">
        <v>88</v>
      </c>
      <c r="C33" s="27"/>
      <c r="D33" s="27"/>
      <c r="E33" s="27"/>
      <c r="F33" s="27"/>
      <c r="G33" s="27"/>
    </row>
    <row r="34" spans="1:7" ht="19.5" customHeight="1">
      <c r="A34" s="27" t="s">
        <v>93</v>
      </c>
      <c r="B34" s="27" t="s">
        <v>94</v>
      </c>
      <c r="C34" s="27"/>
      <c r="D34" s="27"/>
      <c r="E34" s="27"/>
      <c r="F34" s="27"/>
      <c r="G34" s="27"/>
    </row>
    <row r="35" spans="1:7" ht="19.5" customHeight="1">
      <c r="A35" s="27" t="s">
        <v>96</v>
      </c>
      <c r="B35" s="27" t="s">
        <v>94</v>
      </c>
      <c r="C35" s="27"/>
      <c r="D35" s="27"/>
      <c r="E35" s="27"/>
      <c r="F35" s="27"/>
      <c r="G35" s="27"/>
    </row>
    <row r="36" spans="1:7" ht="19.5" customHeight="1">
      <c r="A36" s="27" t="s">
        <v>97</v>
      </c>
      <c r="B36" s="27" t="s">
        <v>94</v>
      </c>
      <c r="C36" s="27"/>
      <c r="D36" s="27"/>
      <c r="E36" s="27"/>
      <c r="F36" s="27"/>
      <c r="G36" s="27"/>
    </row>
    <row r="37" spans="1:7" ht="19.5" customHeight="1">
      <c r="A37" s="27" t="s">
        <v>99</v>
      </c>
      <c r="B37" s="27" t="s">
        <v>100</v>
      </c>
      <c r="C37" s="27"/>
      <c r="D37" s="27"/>
      <c r="E37" s="27"/>
      <c r="F37" s="27"/>
      <c r="G37" s="27"/>
    </row>
    <row r="38" spans="1:7" ht="19.5" customHeight="1">
      <c r="A38" s="27" t="s">
        <v>102</v>
      </c>
      <c r="B38" s="27" t="s">
        <v>100</v>
      </c>
      <c r="C38" s="27"/>
      <c r="D38" s="27"/>
      <c r="E38" s="27"/>
      <c r="F38" s="27"/>
      <c r="G38" s="27"/>
    </row>
    <row r="39" spans="1:7" ht="19.5" customHeight="1">
      <c r="A39" s="27" t="s">
        <v>104</v>
      </c>
      <c r="B39" s="27" t="s">
        <v>100</v>
      </c>
      <c r="C39" s="27"/>
      <c r="D39" s="27"/>
      <c r="E39" s="27"/>
      <c r="F39" s="27"/>
      <c r="G39" s="27"/>
    </row>
    <row r="40" spans="1:7" ht="19.5" customHeight="1">
      <c r="A40" s="27"/>
      <c r="B40" s="27"/>
      <c r="C40" s="27"/>
      <c r="D40" s="27"/>
      <c r="E40" s="27"/>
      <c r="F40" s="27"/>
      <c r="G40" s="27"/>
    </row>
    <row r="41" spans="1:7" ht="19.5" customHeight="1">
      <c r="A41" s="27"/>
      <c r="B41" s="27"/>
      <c r="C41" s="27"/>
      <c r="D41" s="27"/>
      <c r="E41" s="27"/>
      <c r="F41" s="27"/>
      <c r="G41" s="27"/>
    </row>
    <row r="42" spans="1:7" ht="19.5" customHeight="1">
      <c r="A42" s="27"/>
      <c r="B42" s="27"/>
      <c r="C42" s="27"/>
      <c r="D42" s="27"/>
      <c r="E42" s="27"/>
      <c r="F42" s="27"/>
      <c r="G42" s="27"/>
    </row>
    <row r="43" spans="1:7" ht="19.5" customHeight="1">
      <c r="A43" s="27"/>
      <c r="B43" s="27"/>
      <c r="C43" s="27"/>
      <c r="D43" s="27"/>
      <c r="E43" s="27"/>
      <c r="F43" s="27"/>
      <c r="G43" s="27"/>
    </row>
    <row r="44" spans="1:7" ht="19.5" customHeight="1">
      <c r="A44" s="27"/>
      <c r="B44" s="27"/>
      <c r="C44" s="27"/>
      <c r="D44" s="27"/>
      <c r="E44" s="27"/>
      <c r="F44" s="27"/>
      <c r="G44" s="2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Lada</cp:lastModifiedBy>
  <cp:lastPrinted>2008-05-13T13:48:54Z</cp:lastPrinted>
  <dcterms:created xsi:type="dcterms:W3CDTF">2007-05-25T07:12:57Z</dcterms:created>
  <dcterms:modified xsi:type="dcterms:W3CDTF">2008-05-13T13:50:23Z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292422746</vt:i4>
  </property>
  <property fmtid="{D5CDD505-2E9C-101B-9397-08002B2CF9AE}" pid="3" name="_EmailSubject">
    <vt:lpwstr>Čtyřboj</vt:lpwstr>
  </property>
  <property fmtid="{D5CDD505-2E9C-101B-9397-08002B2CF9AE}" pid="4" name="_AuthorEmail">
    <vt:lpwstr>brozpa@quick.cz</vt:lpwstr>
  </property>
  <property fmtid="{D5CDD505-2E9C-101B-9397-08002B2CF9AE}" pid="5" name="_AuthorEmailDisplayName">
    <vt:lpwstr>Pavel Brož</vt:lpwstr>
  </property>
  <property fmtid="{D5CDD505-2E9C-101B-9397-08002B2CF9AE}" pid="6" name="_ReviewingToolsShownOnce">
    <vt:lpwstr/>
  </property>
</Properties>
</file>