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Celkově" sheetId="1" r:id="rId1"/>
    <sheet name="Jednotlivci" sheetId="2" r:id="rId2"/>
    <sheet name="Družstva" sheetId="3" r:id="rId3"/>
  </sheets>
  <definedNames/>
  <calcPr fullCalcOnLoad="1"/>
</workbook>
</file>

<file path=xl/sharedStrings.xml><?xml version="1.0" encoding="utf-8"?>
<sst xmlns="http://schemas.openxmlformats.org/spreadsheetml/2006/main" count="536" uniqueCount="117">
  <si>
    <t>POŘADÍ</t>
  </si>
  <si>
    <t>JMÉNO</t>
  </si>
  <si>
    <t>ŠKOLA</t>
  </si>
  <si>
    <t>body</t>
  </si>
  <si>
    <t>míček</t>
  </si>
  <si>
    <t>60m</t>
  </si>
  <si>
    <t>výška</t>
  </si>
  <si>
    <t>dálka</t>
  </si>
  <si>
    <t>celkem</t>
  </si>
  <si>
    <t>:</t>
  </si>
  <si>
    <t>Mladší žákyně- okresní kolo atletického čtyřboje ZŠ</t>
  </si>
  <si>
    <t>ZŠ Rokytnice nad Jizerou</t>
  </si>
  <si>
    <t>ZŠ I. Olbrachta Semily</t>
  </si>
  <si>
    <t>ZŠ JILEMNICE, HARRACHA</t>
  </si>
  <si>
    <t>ZŠ a MŠ Roztoky u Jilemnice</t>
  </si>
  <si>
    <t>ZŠ Dr.F.L. Riegra, Semily</t>
  </si>
  <si>
    <t>Bermannová Lucie</t>
  </si>
  <si>
    <t>Nyklová Michaela</t>
  </si>
  <si>
    <t>ZŠ Žižkova, Turnov</t>
  </si>
  <si>
    <t>ZŠ Jablonec nad Jizerou</t>
  </si>
  <si>
    <t>Klikorková Kateřina</t>
  </si>
  <si>
    <t>Krakonošova ZŠ Loukov</t>
  </si>
  <si>
    <t>Václavíková Pavlína</t>
  </si>
  <si>
    <t>Čermáková Lucie</t>
  </si>
  <si>
    <t>MZŠ Libštát</t>
  </si>
  <si>
    <t>Loudová Zuzana</t>
  </si>
  <si>
    <t>ZŠ a MŠ Studenec</t>
  </si>
  <si>
    <t>ZŠ TGM Lomnice n/P</t>
  </si>
  <si>
    <t>600 m</t>
  </si>
  <si>
    <t>Jednotlivci</t>
  </si>
  <si>
    <t>BODY</t>
  </si>
  <si>
    <t>Novotná Eliška</t>
  </si>
  <si>
    <t>Klimešová Daniela</t>
  </si>
  <si>
    <t>Bártová Natálie</t>
  </si>
  <si>
    <t>Holubcová Lucie</t>
  </si>
  <si>
    <t>Dlabová Terezie</t>
  </si>
  <si>
    <t>Janovská Vendula</t>
  </si>
  <si>
    <t>Indráková Natálie</t>
  </si>
  <si>
    <t>Hobelantová Amélie</t>
  </si>
  <si>
    <t>Krausová Kristýna</t>
  </si>
  <si>
    <t>Linhartová Markéta</t>
  </si>
  <si>
    <t>Škrlíková Natálie</t>
  </si>
  <si>
    <t>Vodhánělová Klára</t>
  </si>
  <si>
    <t>Zlámalová Karolína</t>
  </si>
  <si>
    <t>Martinková Monika</t>
  </si>
  <si>
    <t xml:space="preserve">Seidlová Eliška </t>
  </si>
  <si>
    <t>Tumová Rachel Sára</t>
  </si>
  <si>
    <t>Hniková Alana</t>
  </si>
  <si>
    <t>Nachanská Vanesa</t>
  </si>
  <si>
    <t>Halžová Aneta</t>
  </si>
  <si>
    <t>Janoušková Markéta</t>
  </si>
  <si>
    <t>Janoušková Adéla</t>
  </si>
  <si>
    <t>Hruboňová Dora</t>
  </si>
  <si>
    <t>Bartošová Zuzana</t>
  </si>
  <si>
    <t>ZŠ 28. ŘÍJNA 18, TURNOV</t>
  </si>
  <si>
    <t>ZŠ Josefa Šíra</t>
  </si>
  <si>
    <t>ZŠ Roztoky</t>
  </si>
  <si>
    <t>Hlobilová Ema</t>
  </si>
  <si>
    <t>Hofmanová Veronika</t>
  </si>
  <si>
    <t>Kubátová Daniela</t>
  </si>
  <si>
    <t>Pustajová Radka</t>
  </si>
  <si>
    <t>Tehniková Jessica</t>
  </si>
  <si>
    <t>Zelinková Natálie</t>
  </si>
  <si>
    <t>soutěž družstev</t>
  </si>
  <si>
    <t>Mladší žákyně - okresní kolo atletického čtyřboje ZŠ</t>
  </si>
  <si>
    <t>Zahradníková Linda</t>
  </si>
  <si>
    <t>Votočková Pavlína</t>
  </si>
  <si>
    <t>Štefanová Markéta</t>
  </si>
  <si>
    <t>Pekárková Lucie</t>
  </si>
  <si>
    <t>Taušová Vendula</t>
  </si>
  <si>
    <t>Gaubmannová Tereza</t>
  </si>
  <si>
    <t>Vyhlídková Sára</t>
  </si>
  <si>
    <t>Čapková Anna</t>
  </si>
  <si>
    <t>Strnadová Adéla</t>
  </si>
  <si>
    <t>Turková Tereza</t>
  </si>
  <si>
    <t>Paulusová Lucie</t>
  </si>
  <si>
    <t xml:space="preserve">ZŠ Jilemnice Komenského </t>
  </si>
  <si>
    <t>Horáčková Lucie</t>
  </si>
  <si>
    <t>Jakouběová Kateřina</t>
  </si>
  <si>
    <t>Vinklářová Aneta</t>
  </si>
  <si>
    <t>Půlpánová Magdaléna</t>
  </si>
  <si>
    <t>Lengyelová Klára</t>
  </si>
  <si>
    <t>Žigová Zuzana</t>
  </si>
  <si>
    <t>Nýdrlová Daniela</t>
  </si>
  <si>
    <t>Bartoníčková Pavlína</t>
  </si>
  <si>
    <t>Šimánková Sára</t>
  </si>
  <si>
    <t>DĚDEČKOVÁ Sára</t>
  </si>
  <si>
    <t>ČERMÁKOVÁ Markéta</t>
  </si>
  <si>
    <t>KAVANOVÁ Michaela</t>
  </si>
  <si>
    <t>ŠUPOVÁ Nikola</t>
  </si>
  <si>
    <t>KOCOURKOVÁ Barbora</t>
  </si>
  <si>
    <t xml:space="preserve">Zamastilová Michaela </t>
  </si>
  <si>
    <t>Zamastilová Monika</t>
  </si>
  <si>
    <t>Kučerová Natálie</t>
  </si>
  <si>
    <t>Podzimková Tereza</t>
  </si>
  <si>
    <t>Pěničková Sára</t>
  </si>
  <si>
    <t>Šádková Eliška</t>
  </si>
  <si>
    <t>Dlouhá Níkola</t>
  </si>
  <si>
    <t>Lukešová Katřina</t>
  </si>
  <si>
    <t>Sieglerová Jana</t>
  </si>
  <si>
    <t>Smolíková Kristýna</t>
  </si>
  <si>
    <t xml:space="preserve">Gottsteinová Ema </t>
  </si>
  <si>
    <t>Gymnázium Jilemnice</t>
  </si>
  <si>
    <t>Adámková Klára</t>
  </si>
  <si>
    <t>Václavíková Bára</t>
  </si>
  <si>
    <t>Nosková Bára</t>
  </si>
  <si>
    <t>Nepolská Eva</t>
  </si>
  <si>
    <t>Turnov 20. a 21. 9 .2016</t>
  </si>
  <si>
    <t>20. a 21. 9. 2016 Turnov</t>
  </si>
  <si>
    <t>Družstva</t>
  </si>
  <si>
    <t>Jednotlivci - TOP 10</t>
  </si>
  <si>
    <t>Jméno</t>
  </si>
  <si>
    <t>Škola</t>
  </si>
  <si>
    <t>ZŠ Jilemnice Komenského</t>
  </si>
  <si>
    <t>28. října, Turnov</t>
  </si>
  <si>
    <t>ZŠ I. Olbrachta</t>
  </si>
  <si>
    <t>ZŠ Horní Branná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</si>
</sst>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48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 CE"/>
      <family val="2"/>
    </font>
    <font>
      <b/>
      <sz val="14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FFFF"/>
      <name val="Arial CE"/>
      <family val="2"/>
    </font>
    <font>
      <b/>
      <sz val="14"/>
      <color rgb="FF00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NumberFormat="1" applyBorder="1" applyAlignment="1">
      <alignment horizontal="left"/>
    </xf>
    <xf numFmtId="2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1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NumberForma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2" fontId="0" fillId="37" borderId="10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2" fontId="0" fillId="37" borderId="10" xfId="0" applyNumberFormat="1" applyFill="1" applyBorder="1" applyAlignment="1" applyProtection="1">
      <alignment/>
      <protection locked="0"/>
    </xf>
    <xf numFmtId="0" fontId="0" fillId="37" borderId="10" xfId="0" applyFill="1" applyBorder="1" applyAlignment="1">
      <alignment horizontal="right"/>
    </xf>
    <xf numFmtId="1" fontId="2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0" xfId="0" applyFill="1" applyBorder="1" applyAlignment="1" applyProtection="1">
      <alignment/>
      <protection locked="0"/>
    </xf>
    <xf numFmtId="1" fontId="0" fillId="37" borderId="10" xfId="0" applyNumberForma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165" fontId="0" fillId="0" borderId="10" xfId="0" applyNumberFormat="1" applyBorder="1" applyAlignment="1" applyProtection="1">
      <alignment horizontal="left"/>
      <protection locked="0"/>
    </xf>
    <xf numFmtId="165" fontId="0" fillId="0" borderId="11" xfId="0" applyNumberFormat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37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5" fontId="0" fillId="37" borderId="10" xfId="0" applyNumberFormat="1" applyFill="1" applyBorder="1" applyAlignment="1" applyProtection="1">
      <alignment horizontal="left"/>
      <protection locked="0"/>
    </xf>
    <xf numFmtId="1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6" fillId="38" borderId="10" xfId="0" applyFont="1" applyFill="1" applyBorder="1" applyAlignment="1">
      <alignment horizontal="center"/>
    </xf>
    <xf numFmtId="1" fontId="46" fillId="38" borderId="10" xfId="0" applyNumberFormat="1" applyFont="1" applyFill="1" applyBorder="1" applyAlignment="1">
      <alignment horizontal="center"/>
    </xf>
    <xf numFmtId="0" fontId="46" fillId="38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11.50390625" style="0" customWidth="1"/>
    <col min="2" max="2" width="39.25390625" style="0" customWidth="1"/>
    <col min="3" max="3" width="10.75390625" style="0" customWidth="1"/>
    <col min="4" max="4" width="8.00390625" style="0" customWidth="1"/>
    <col min="5" max="5" width="10.50390625" style="0" customWidth="1"/>
    <col min="6" max="6" width="26.75390625" style="0" customWidth="1"/>
    <col min="7" max="7" width="27.125" style="0" customWidth="1"/>
  </cols>
  <sheetData>
    <row r="1" spans="1:8" ht="22.5">
      <c r="A1" s="63" t="s">
        <v>64</v>
      </c>
      <c r="B1" s="64"/>
      <c r="C1" s="65"/>
      <c r="D1" s="64"/>
      <c r="E1" s="64"/>
      <c r="F1" s="64"/>
      <c r="G1" s="64"/>
      <c r="H1" s="64"/>
    </row>
    <row r="2" spans="1:8" ht="12">
      <c r="A2" s="64"/>
      <c r="B2" s="64"/>
      <c r="C2" s="65"/>
      <c r="D2" s="64"/>
      <c r="E2" s="64"/>
      <c r="F2" s="64"/>
      <c r="G2" s="64"/>
      <c r="H2" s="64"/>
    </row>
    <row r="3" spans="1:8" ht="15">
      <c r="A3" s="66"/>
      <c r="B3" s="83" t="s">
        <v>107</v>
      </c>
      <c r="C3" s="83"/>
      <c r="D3" s="64"/>
      <c r="E3" s="64"/>
      <c r="F3" s="64"/>
      <c r="G3" s="64"/>
      <c r="H3" s="64"/>
    </row>
    <row r="4" spans="1:8" ht="18">
      <c r="A4" s="67"/>
      <c r="B4" s="68" t="s">
        <v>109</v>
      </c>
      <c r="C4" s="69"/>
      <c r="D4" s="70"/>
      <c r="E4" s="70"/>
      <c r="F4" s="71" t="s">
        <v>110</v>
      </c>
      <c r="G4" s="64"/>
      <c r="H4" s="64"/>
    </row>
    <row r="5" spans="1:8" ht="18">
      <c r="A5" s="72" t="s">
        <v>0</v>
      </c>
      <c r="B5" s="72" t="s">
        <v>2</v>
      </c>
      <c r="C5" s="73" t="s">
        <v>30</v>
      </c>
      <c r="D5" s="70"/>
      <c r="E5" s="72" t="s">
        <v>0</v>
      </c>
      <c r="F5" s="72" t="s">
        <v>111</v>
      </c>
      <c r="G5" s="73" t="s">
        <v>112</v>
      </c>
      <c r="H5" s="74" t="s">
        <v>30</v>
      </c>
    </row>
    <row r="6" spans="1:8" ht="18">
      <c r="A6" s="75">
        <v>1</v>
      </c>
      <c r="B6" s="34" t="s">
        <v>113</v>
      </c>
      <c r="C6" s="76">
        <v>7007.07829728564</v>
      </c>
      <c r="D6" s="70"/>
      <c r="E6" s="75">
        <v>1</v>
      </c>
      <c r="F6" s="78" t="s">
        <v>38</v>
      </c>
      <c r="G6" s="38" t="s">
        <v>18</v>
      </c>
      <c r="H6" s="33">
        <v>1902.0793839907612</v>
      </c>
    </row>
    <row r="7" spans="1:8" ht="18">
      <c r="A7" s="75">
        <v>2</v>
      </c>
      <c r="B7" s="34" t="s">
        <v>27</v>
      </c>
      <c r="C7" s="76">
        <v>6299.972974071806</v>
      </c>
      <c r="D7" s="70"/>
      <c r="E7" s="75">
        <v>2</v>
      </c>
      <c r="F7" s="78" t="s">
        <v>80</v>
      </c>
      <c r="G7" s="38" t="s">
        <v>76</v>
      </c>
      <c r="H7" s="33">
        <v>1870.2587490222234</v>
      </c>
    </row>
    <row r="8" spans="1:8" ht="18">
      <c r="A8" s="75">
        <v>3</v>
      </c>
      <c r="B8" s="35" t="s">
        <v>11</v>
      </c>
      <c r="C8" s="76">
        <v>5315.098535911083</v>
      </c>
      <c r="D8" s="70"/>
      <c r="E8" s="75">
        <v>3</v>
      </c>
      <c r="F8" s="78" t="s">
        <v>70</v>
      </c>
      <c r="G8" s="38" t="s">
        <v>27</v>
      </c>
      <c r="H8" s="33">
        <v>1868.4607446612222</v>
      </c>
    </row>
    <row r="9" spans="1:8" ht="18">
      <c r="A9" s="75">
        <v>4</v>
      </c>
      <c r="B9" s="34" t="s">
        <v>18</v>
      </c>
      <c r="C9" s="76">
        <v>5022.890436029186</v>
      </c>
      <c r="D9" s="70"/>
      <c r="E9" s="75">
        <v>4</v>
      </c>
      <c r="F9" s="78" t="s">
        <v>77</v>
      </c>
      <c r="G9" s="38" t="s">
        <v>76</v>
      </c>
      <c r="H9" s="33">
        <v>1776.1129828188068</v>
      </c>
    </row>
    <row r="10" spans="1:8" ht="18">
      <c r="A10" s="75">
        <v>5</v>
      </c>
      <c r="B10" s="35" t="s">
        <v>13</v>
      </c>
      <c r="C10" s="76">
        <v>4786.163032763192</v>
      </c>
      <c r="D10" s="70"/>
      <c r="E10" s="75">
        <v>5</v>
      </c>
      <c r="F10" s="78" t="s">
        <v>78</v>
      </c>
      <c r="G10" s="38" t="s">
        <v>76</v>
      </c>
      <c r="H10" s="33">
        <v>1687.1940768728643</v>
      </c>
    </row>
    <row r="11" spans="1:8" ht="18">
      <c r="A11" s="75">
        <v>6</v>
      </c>
      <c r="B11" s="34" t="s">
        <v>116</v>
      </c>
      <c r="C11" s="76">
        <v>4735.956538990515</v>
      </c>
      <c r="D11" s="70"/>
      <c r="E11" s="75">
        <v>6</v>
      </c>
      <c r="F11" s="78" t="s">
        <v>75</v>
      </c>
      <c r="G11" s="38" t="s">
        <v>76</v>
      </c>
      <c r="H11" s="33">
        <v>1673.5124885717446</v>
      </c>
    </row>
    <row r="12" spans="1:8" ht="18">
      <c r="A12" s="75">
        <v>7</v>
      </c>
      <c r="B12" s="35" t="s">
        <v>115</v>
      </c>
      <c r="C12" s="76">
        <v>4502.450063688608</v>
      </c>
      <c r="D12" s="70"/>
      <c r="E12" s="75">
        <v>7</v>
      </c>
      <c r="F12" s="78" t="s">
        <v>44</v>
      </c>
      <c r="G12" s="38" t="s">
        <v>11</v>
      </c>
      <c r="H12" s="33">
        <v>1616.2457207675393</v>
      </c>
    </row>
    <row r="13" spans="1:8" ht="18">
      <c r="A13" s="75">
        <v>8</v>
      </c>
      <c r="B13" s="34" t="s">
        <v>114</v>
      </c>
      <c r="C13" s="76">
        <v>4311.724554440316</v>
      </c>
      <c r="D13" s="70"/>
      <c r="E13" s="75">
        <v>8</v>
      </c>
      <c r="F13" s="78" t="s">
        <v>79</v>
      </c>
      <c r="G13" s="38" t="s">
        <v>76</v>
      </c>
      <c r="H13" s="33">
        <v>1584.96216312318</v>
      </c>
    </row>
    <row r="14" spans="1:8" ht="18">
      <c r="A14" s="75">
        <v>9</v>
      </c>
      <c r="B14" s="35" t="s">
        <v>15</v>
      </c>
      <c r="C14" s="76">
        <v>4086.759776947315</v>
      </c>
      <c r="D14" s="70"/>
      <c r="E14" s="75">
        <v>9</v>
      </c>
      <c r="F14" s="79" t="s">
        <v>71</v>
      </c>
      <c r="G14" s="38" t="s">
        <v>27</v>
      </c>
      <c r="H14" s="33">
        <v>1546.7858120742856</v>
      </c>
    </row>
    <row r="15" spans="1:8" ht="18">
      <c r="A15" s="75">
        <v>10</v>
      </c>
      <c r="B15" s="35" t="s">
        <v>102</v>
      </c>
      <c r="C15" s="76">
        <v>3837.567003352406</v>
      </c>
      <c r="D15" s="70"/>
      <c r="E15" s="75">
        <v>10</v>
      </c>
      <c r="F15" s="79" t="s">
        <v>73</v>
      </c>
      <c r="G15" s="38" t="s">
        <v>27</v>
      </c>
      <c r="H15" s="33">
        <v>1527.3070705770988</v>
      </c>
    </row>
    <row r="16" spans="1:8" ht="18">
      <c r="A16" s="75">
        <v>11</v>
      </c>
      <c r="B16" s="34" t="s">
        <v>26</v>
      </c>
      <c r="C16" s="76">
        <v>3790.9997351313245</v>
      </c>
      <c r="D16" s="70"/>
      <c r="E16" s="70"/>
      <c r="F16" s="70"/>
      <c r="G16" s="64"/>
      <c r="H16" s="64"/>
    </row>
    <row r="17" spans="1:8" ht="18">
      <c r="A17" s="75">
        <v>12</v>
      </c>
      <c r="B17" s="35" t="s">
        <v>14</v>
      </c>
      <c r="C17" s="76">
        <v>3754.459701807647</v>
      </c>
      <c r="D17" s="70"/>
      <c r="E17" s="70"/>
      <c r="F17" s="70"/>
      <c r="G17" s="64"/>
      <c r="H17" s="64"/>
    </row>
    <row r="18" spans="1:8" ht="18">
      <c r="A18" s="75">
        <v>13</v>
      </c>
      <c r="B18" s="34" t="s">
        <v>21</v>
      </c>
      <c r="C18" s="76">
        <v>3391.8544923983372</v>
      </c>
      <c r="D18" s="70"/>
      <c r="E18" s="70"/>
      <c r="F18" s="70"/>
      <c r="G18" s="64"/>
      <c r="H18" s="64"/>
    </row>
    <row r="19" spans="1:8" ht="18">
      <c r="A19" s="75">
        <v>14</v>
      </c>
      <c r="B19" s="34" t="s">
        <v>19</v>
      </c>
      <c r="C19" s="76">
        <v>3275.1400254036694</v>
      </c>
      <c r="D19" s="70"/>
      <c r="E19" s="70"/>
      <c r="F19" s="25"/>
      <c r="G19" s="64"/>
      <c r="H19" s="64"/>
    </row>
    <row r="20" spans="1:8" ht="18">
      <c r="A20" s="75">
        <v>15</v>
      </c>
      <c r="B20" s="34" t="s">
        <v>24</v>
      </c>
      <c r="C20" s="76">
        <v>2727.003903814547</v>
      </c>
      <c r="D20" s="70"/>
      <c r="E20" s="70"/>
      <c r="F20" s="70"/>
      <c r="G20" s="64"/>
      <c r="H20" s="64"/>
    </row>
    <row r="21" spans="1:8" ht="17.25">
      <c r="A21" s="77"/>
      <c r="D21" s="70"/>
      <c r="E21" s="70"/>
      <c r="F21" s="70"/>
      <c r="G21" s="64"/>
      <c r="H21" s="64"/>
    </row>
  </sheetData>
  <sheetProtection/>
  <mergeCells count="1">
    <mergeCell ref="B3:C3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P6" sqref="P6:P15"/>
    </sheetView>
  </sheetViews>
  <sheetFormatPr defaultColWidth="9.125" defaultRowHeight="12.75"/>
  <cols>
    <col min="1" max="1" width="8.00390625" style="13" customWidth="1"/>
    <col min="2" max="2" width="19.00390625" style="13" customWidth="1"/>
    <col min="3" max="3" width="25.50390625" style="13" customWidth="1"/>
    <col min="4" max="4" width="8.50390625" style="13" customWidth="1"/>
    <col min="5" max="5" width="7.125" style="13" customWidth="1"/>
    <col min="6" max="6" width="6.50390625" style="13" customWidth="1"/>
    <col min="7" max="7" width="7.50390625" style="13" customWidth="1"/>
    <col min="8" max="8" width="6.50390625" style="13" customWidth="1"/>
    <col min="9" max="9" width="7.50390625" style="13" customWidth="1"/>
    <col min="10" max="10" width="7.00390625" style="13" customWidth="1"/>
    <col min="11" max="11" width="7.25390625" style="13" customWidth="1"/>
    <col min="12" max="12" width="3.00390625" style="29" customWidth="1"/>
    <col min="13" max="13" width="1.4921875" style="13" customWidth="1"/>
    <col min="14" max="14" width="6.50390625" style="57" customWidth="1"/>
    <col min="15" max="15" width="6.50390625" style="13" customWidth="1"/>
    <col min="16" max="16" width="8.125" style="13" customWidth="1"/>
    <col min="17" max="16384" width="9.125" style="13" customWidth="1"/>
  </cols>
  <sheetData>
    <row r="1" spans="1:16" ht="22.5">
      <c r="A1" s="16" t="s">
        <v>10</v>
      </c>
      <c r="B1"/>
      <c r="C1" s="32"/>
      <c r="D1"/>
      <c r="E1"/>
      <c r="F1"/>
      <c r="G1"/>
      <c r="H1"/>
      <c r="I1"/>
      <c r="J1"/>
      <c r="K1" s="84" t="s">
        <v>29</v>
      </c>
      <c r="L1" s="84"/>
      <c r="M1" s="84"/>
      <c r="N1" s="84"/>
      <c r="O1" s="84"/>
      <c r="P1" s="84"/>
    </row>
    <row r="2" spans="1:16" ht="12.75" customHeight="1">
      <c r="A2" s="16"/>
      <c r="B2"/>
      <c r="C2" s="32"/>
      <c r="D2"/>
      <c r="E2"/>
      <c r="F2"/>
      <c r="G2"/>
      <c r="H2"/>
      <c r="I2"/>
      <c r="J2"/>
      <c r="K2" s="40"/>
      <c r="L2" s="52"/>
      <c r="M2" s="40"/>
      <c r="N2" s="53"/>
      <c r="O2" s="40"/>
      <c r="P2" s="40"/>
    </row>
    <row r="3" spans="1:16" ht="15">
      <c r="A3" s="17"/>
      <c r="B3" s="85" t="s">
        <v>107</v>
      </c>
      <c r="C3" s="85"/>
      <c r="D3"/>
      <c r="E3"/>
      <c r="F3"/>
      <c r="G3"/>
      <c r="H3"/>
      <c r="I3"/>
      <c r="J3"/>
      <c r="K3"/>
      <c r="L3" s="28"/>
      <c r="M3"/>
      <c r="N3" s="54"/>
      <c r="O3"/>
      <c r="P3"/>
    </row>
    <row r="4" spans="1:16" ht="12" customHeight="1">
      <c r="A4" s="17"/>
      <c r="B4" s="20"/>
      <c r="C4" s="32"/>
      <c r="D4"/>
      <c r="E4"/>
      <c r="F4"/>
      <c r="G4"/>
      <c r="H4"/>
      <c r="I4"/>
      <c r="J4"/>
      <c r="K4"/>
      <c r="L4" s="28"/>
      <c r="M4"/>
      <c r="N4" s="54"/>
      <c r="O4"/>
      <c r="P4"/>
    </row>
    <row r="5" spans="1:16" ht="12.75">
      <c r="A5" s="2" t="s">
        <v>0</v>
      </c>
      <c r="B5" s="2" t="s">
        <v>1</v>
      </c>
      <c r="C5" s="2" t="s">
        <v>2</v>
      </c>
      <c r="D5" s="2" t="s">
        <v>4</v>
      </c>
      <c r="E5" s="2" t="s">
        <v>3</v>
      </c>
      <c r="F5" s="2" t="s">
        <v>5</v>
      </c>
      <c r="G5" s="2" t="s">
        <v>3</v>
      </c>
      <c r="H5" s="2" t="s">
        <v>6</v>
      </c>
      <c r="I5" s="2" t="s">
        <v>3</v>
      </c>
      <c r="J5" s="2" t="s">
        <v>7</v>
      </c>
      <c r="K5" s="2" t="s">
        <v>3</v>
      </c>
      <c r="L5" s="80" t="s">
        <v>28</v>
      </c>
      <c r="M5" s="81"/>
      <c r="N5" s="82"/>
      <c r="O5" s="2" t="s">
        <v>3</v>
      </c>
      <c r="P5" s="2" t="s">
        <v>8</v>
      </c>
    </row>
    <row r="6" spans="1:16" ht="12.75">
      <c r="A6" s="2">
        <v>1</v>
      </c>
      <c r="B6" s="4" t="s">
        <v>38</v>
      </c>
      <c r="C6" s="4" t="s">
        <v>18</v>
      </c>
      <c r="D6" s="8">
        <v>37.17</v>
      </c>
      <c r="E6" s="6">
        <f aca="true" t="shared" si="0" ref="E6:E37">IF(D6&lt;8,,IF(D6&lt;8,,SUM(7.86*(POWER((D6-8),1.1)))))</f>
        <v>321.2570137669571</v>
      </c>
      <c r="F6" s="5">
        <v>8.84</v>
      </c>
      <c r="G6" s="6">
        <f aca="true" t="shared" si="1" ref="G6:G37">IF(F6&lt;0.1,,IF(F6&gt;13,,SUM(46.0849*(POWER((13-F6),1.81)))))</f>
        <v>608.2996658290363</v>
      </c>
      <c r="H6" s="7">
        <v>145</v>
      </c>
      <c r="I6" s="6">
        <f aca="true" t="shared" si="2" ref="I6:I37">IF(H6&lt;75,,IF(H6&lt;75,,SUM(1.84523*(POWER((H6-75),1.348)))))</f>
        <v>566.5557671828684</v>
      </c>
      <c r="J6" s="8"/>
      <c r="K6" s="6">
        <f>IF(J6&lt;210,,IF(J6&lt;210,,SUM(0.188807*(POWER((J6-210),1.41)))))</f>
        <v>0</v>
      </c>
      <c r="L6" s="27">
        <v>2</v>
      </c>
      <c r="M6" s="10" t="s">
        <v>9</v>
      </c>
      <c r="N6" s="55">
        <v>7.38</v>
      </c>
      <c r="O6" s="6">
        <f aca="true" t="shared" si="3" ref="O6:O37">IF((L6*60+N6)&lt;0.1,,IF((L6*60+N6)&gt;185,,SUM(0.19889*(POWER((185-(L6*60+N6)),1.88)))))</f>
        <v>405.9669372118995</v>
      </c>
      <c r="P6" s="11">
        <f aca="true" t="shared" si="4" ref="P6:P37">SUM(E6,G6,I6,K6,O6)</f>
        <v>1902.0793839907612</v>
      </c>
    </row>
    <row r="7" spans="1:16" ht="12.75">
      <c r="A7" s="2">
        <v>2</v>
      </c>
      <c r="B7" s="4" t="s">
        <v>80</v>
      </c>
      <c r="C7" s="4" t="s">
        <v>76</v>
      </c>
      <c r="D7" s="5">
        <v>46.79</v>
      </c>
      <c r="E7" s="6">
        <f t="shared" si="0"/>
        <v>439.55609209136986</v>
      </c>
      <c r="F7" s="5">
        <v>9.02</v>
      </c>
      <c r="G7" s="6">
        <f t="shared" si="1"/>
        <v>561.4964436318193</v>
      </c>
      <c r="H7" s="7">
        <v>136</v>
      </c>
      <c r="I7" s="6">
        <f t="shared" si="2"/>
        <v>470.62514180921784</v>
      </c>
      <c r="J7" s="8"/>
      <c r="K7" s="6"/>
      <c r="L7" s="9">
        <v>2</v>
      </c>
      <c r="M7" s="10"/>
      <c r="N7" s="18">
        <v>7.94</v>
      </c>
      <c r="O7" s="6">
        <f t="shared" si="3"/>
        <v>398.5810714898164</v>
      </c>
      <c r="P7" s="11">
        <f t="shared" si="4"/>
        <v>1870.2587490222234</v>
      </c>
    </row>
    <row r="8" spans="1:16" ht="12.75">
      <c r="A8" s="2">
        <v>3</v>
      </c>
      <c r="B8" s="4" t="s">
        <v>70</v>
      </c>
      <c r="C8" s="4" t="s">
        <v>27</v>
      </c>
      <c r="D8" s="8">
        <v>37.16</v>
      </c>
      <c r="E8" s="6">
        <f t="shared" si="0"/>
        <v>321.1358699009223</v>
      </c>
      <c r="F8" s="5">
        <v>8.86</v>
      </c>
      <c r="G8" s="6">
        <f t="shared" si="1"/>
        <v>603.0165988876636</v>
      </c>
      <c r="H8" s="7"/>
      <c r="I8" s="6">
        <f t="shared" si="2"/>
        <v>0</v>
      </c>
      <c r="J8" s="8">
        <v>408</v>
      </c>
      <c r="K8" s="6">
        <f aca="true" t="shared" si="5" ref="K8:K39">IF(J8&lt;210,,IF(J8&lt;210,,SUM(0.188807*(POWER((J8-210),1.41)))))</f>
        <v>326.82555695750466</v>
      </c>
      <c r="L8" s="27">
        <v>1</v>
      </c>
      <c r="M8" s="10" t="s">
        <v>9</v>
      </c>
      <c r="N8" s="55">
        <v>52.98</v>
      </c>
      <c r="O8" s="6">
        <f t="shared" si="3"/>
        <v>617.4827189151317</v>
      </c>
      <c r="P8" s="11">
        <f t="shared" si="4"/>
        <v>1868.4607446612222</v>
      </c>
    </row>
    <row r="9" spans="1:16" ht="12.75">
      <c r="A9" s="2">
        <v>4</v>
      </c>
      <c r="B9" s="4" t="s">
        <v>77</v>
      </c>
      <c r="C9" s="4" t="s">
        <v>76</v>
      </c>
      <c r="D9" s="23">
        <v>27.08</v>
      </c>
      <c r="E9" s="6">
        <f t="shared" si="0"/>
        <v>201.39966945832316</v>
      </c>
      <c r="F9" s="5">
        <v>8.88</v>
      </c>
      <c r="G9" s="6">
        <f t="shared" si="1"/>
        <v>597.7541644703723</v>
      </c>
      <c r="H9" s="7"/>
      <c r="I9" s="6">
        <f t="shared" si="2"/>
        <v>0</v>
      </c>
      <c r="J9" s="8">
        <v>392</v>
      </c>
      <c r="K9" s="6">
        <f t="shared" si="5"/>
        <v>290.2142603840804</v>
      </c>
      <c r="L9" s="9">
        <v>1</v>
      </c>
      <c r="M9" s="10" t="s">
        <v>9</v>
      </c>
      <c r="N9" s="55">
        <v>48.79</v>
      </c>
      <c r="O9" s="6">
        <f t="shared" si="3"/>
        <v>686.7448885060311</v>
      </c>
      <c r="P9" s="11">
        <f t="shared" si="4"/>
        <v>1776.1129828188068</v>
      </c>
    </row>
    <row r="10" spans="1:16" ht="12.75">
      <c r="A10" s="2">
        <v>5</v>
      </c>
      <c r="B10" s="4" t="s">
        <v>78</v>
      </c>
      <c r="C10" s="4" t="s">
        <v>76</v>
      </c>
      <c r="D10" s="23">
        <v>38.25</v>
      </c>
      <c r="E10" s="6">
        <f t="shared" si="0"/>
        <v>334.3647320749862</v>
      </c>
      <c r="F10" s="5">
        <v>9.65</v>
      </c>
      <c r="G10" s="6">
        <f t="shared" si="1"/>
        <v>411.0453600554026</v>
      </c>
      <c r="H10" s="7">
        <v>136</v>
      </c>
      <c r="I10" s="6">
        <f t="shared" si="2"/>
        <v>470.62514180921784</v>
      </c>
      <c r="J10" s="21"/>
      <c r="K10" s="6">
        <f t="shared" si="5"/>
        <v>0</v>
      </c>
      <c r="L10" s="9">
        <v>2</v>
      </c>
      <c r="M10" s="10" t="s">
        <v>9</v>
      </c>
      <c r="N10" s="55">
        <v>2.63</v>
      </c>
      <c r="O10" s="6">
        <f t="shared" si="3"/>
        <v>471.1588429332576</v>
      </c>
      <c r="P10" s="11">
        <f t="shared" si="4"/>
        <v>1687.1940768728643</v>
      </c>
    </row>
    <row r="11" spans="1:16" ht="12.75">
      <c r="A11" s="2">
        <v>6</v>
      </c>
      <c r="B11" s="4" t="s">
        <v>75</v>
      </c>
      <c r="C11" s="4" t="s">
        <v>76</v>
      </c>
      <c r="D11" s="23">
        <v>35.77</v>
      </c>
      <c r="E11" s="6">
        <f t="shared" si="0"/>
        <v>304.33788192262307</v>
      </c>
      <c r="F11" s="5">
        <v>9.34</v>
      </c>
      <c r="G11" s="6">
        <f t="shared" si="1"/>
        <v>482.45789096437073</v>
      </c>
      <c r="H11" s="7"/>
      <c r="I11" s="6">
        <f t="shared" si="2"/>
        <v>0</v>
      </c>
      <c r="J11" s="8">
        <v>395</v>
      </c>
      <c r="K11" s="6">
        <f t="shared" si="5"/>
        <v>296.9820691279459</v>
      </c>
      <c r="L11" s="9">
        <v>1</v>
      </c>
      <c r="M11" s="10" t="s">
        <v>9</v>
      </c>
      <c r="N11" s="55">
        <v>54.72</v>
      </c>
      <c r="O11" s="6">
        <f t="shared" si="3"/>
        <v>589.7346465568048</v>
      </c>
      <c r="P11" s="11">
        <f t="shared" si="4"/>
        <v>1673.5124885717446</v>
      </c>
    </row>
    <row r="12" spans="1:16" ht="12.75">
      <c r="A12" s="2">
        <v>7</v>
      </c>
      <c r="B12" s="4" t="s">
        <v>44</v>
      </c>
      <c r="C12" s="4" t="s">
        <v>11</v>
      </c>
      <c r="D12" s="8">
        <v>21.22</v>
      </c>
      <c r="E12" s="6">
        <f t="shared" si="0"/>
        <v>134.51699182138367</v>
      </c>
      <c r="F12" s="5">
        <v>9.29</v>
      </c>
      <c r="G12" s="6">
        <f t="shared" si="1"/>
        <v>494.45346635627203</v>
      </c>
      <c r="H12" s="7">
        <v>130</v>
      </c>
      <c r="I12" s="6">
        <f t="shared" si="2"/>
        <v>409.31665113934156</v>
      </c>
      <c r="J12" s="8"/>
      <c r="K12" s="6">
        <f t="shared" si="5"/>
        <v>0</v>
      </c>
      <c r="L12" s="9">
        <v>1</v>
      </c>
      <c r="M12" s="10" t="s">
        <v>9</v>
      </c>
      <c r="N12" s="55">
        <v>55.47</v>
      </c>
      <c r="O12" s="6">
        <f t="shared" si="3"/>
        <v>577.9586114505421</v>
      </c>
      <c r="P12" s="11">
        <f t="shared" si="4"/>
        <v>1616.2457207675393</v>
      </c>
    </row>
    <row r="13" spans="1:16" ht="12.75">
      <c r="A13" s="2">
        <v>8</v>
      </c>
      <c r="B13" s="4" t="s">
        <v>79</v>
      </c>
      <c r="C13" s="4" t="s">
        <v>76</v>
      </c>
      <c r="D13" s="23">
        <v>26.18</v>
      </c>
      <c r="E13" s="6">
        <f t="shared" si="0"/>
        <v>190.97468959673628</v>
      </c>
      <c r="F13" s="5">
        <v>9.64</v>
      </c>
      <c r="G13" s="6">
        <f t="shared" si="1"/>
        <v>413.26891642836733</v>
      </c>
      <c r="H13" s="7">
        <v>133</v>
      </c>
      <c r="I13" s="6">
        <f t="shared" si="2"/>
        <v>439.6949140192264</v>
      </c>
      <c r="J13" s="8"/>
      <c r="K13" s="6">
        <f t="shared" si="5"/>
        <v>0</v>
      </c>
      <c r="L13" s="9">
        <v>1</v>
      </c>
      <c r="M13" s="10" t="s">
        <v>9</v>
      </c>
      <c r="N13" s="55">
        <v>57.87</v>
      </c>
      <c r="O13" s="6">
        <f t="shared" si="3"/>
        <v>541.02364307885</v>
      </c>
      <c r="P13" s="11">
        <f t="shared" si="4"/>
        <v>1584.96216312318</v>
      </c>
    </row>
    <row r="14" spans="1:16" ht="12.75">
      <c r="A14" s="2">
        <v>9</v>
      </c>
      <c r="B14" s="4" t="s">
        <v>71</v>
      </c>
      <c r="C14" s="4" t="s">
        <v>27</v>
      </c>
      <c r="D14" s="8">
        <v>35.63</v>
      </c>
      <c r="E14" s="6">
        <f t="shared" si="0"/>
        <v>302.6505862131213</v>
      </c>
      <c r="F14" s="5">
        <v>9.26</v>
      </c>
      <c r="G14" s="6">
        <f t="shared" si="1"/>
        <v>501.71403411567115</v>
      </c>
      <c r="H14" s="7">
        <v>110</v>
      </c>
      <c r="I14" s="6">
        <f t="shared" si="2"/>
        <v>222.5636477175478</v>
      </c>
      <c r="J14" s="8"/>
      <c r="K14" s="6">
        <f t="shared" si="5"/>
        <v>0</v>
      </c>
      <c r="L14" s="27">
        <v>1</v>
      </c>
      <c r="M14" s="10" t="s">
        <v>9</v>
      </c>
      <c r="N14" s="55">
        <v>59.28</v>
      </c>
      <c r="O14" s="6">
        <f t="shared" si="3"/>
        <v>519.8575440279453</v>
      </c>
      <c r="P14" s="11">
        <f t="shared" si="4"/>
        <v>1546.7858120742856</v>
      </c>
    </row>
    <row r="15" spans="1:16" ht="12.75">
      <c r="A15" s="2">
        <v>10</v>
      </c>
      <c r="B15" s="4" t="s">
        <v>73</v>
      </c>
      <c r="C15" s="4" t="s">
        <v>27</v>
      </c>
      <c r="D15" s="8">
        <v>30.8</v>
      </c>
      <c r="E15" s="6">
        <f t="shared" si="0"/>
        <v>244.99142158612722</v>
      </c>
      <c r="F15" s="5">
        <v>9.55</v>
      </c>
      <c r="G15" s="6">
        <f t="shared" si="1"/>
        <v>433.5220698333016</v>
      </c>
      <c r="H15" s="7">
        <v>120</v>
      </c>
      <c r="I15" s="6">
        <f t="shared" si="2"/>
        <v>312.306465579754</v>
      </c>
      <c r="J15" s="8"/>
      <c r="K15" s="6">
        <f t="shared" si="5"/>
        <v>0</v>
      </c>
      <c r="L15" s="27">
        <v>1</v>
      </c>
      <c r="M15" s="10" t="s">
        <v>9</v>
      </c>
      <c r="N15" s="55">
        <v>58.17</v>
      </c>
      <c r="O15" s="6">
        <f t="shared" si="3"/>
        <v>536.487113577916</v>
      </c>
      <c r="P15" s="11">
        <f t="shared" si="4"/>
        <v>1527.3070705770988</v>
      </c>
    </row>
    <row r="16" spans="1:16" ht="12.75">
      <c r="A16" s="2">
        <v>11</v>
      </c>
      <c r="B16" s="4" t="s">
        <v>65</v>
      </c>
      <c r="C16" s="4" t="s">
        <v>26</v>
      </c>
      <c r="D16" s="8">
        <v>33.62</v>
      </c>
      <c r="E16" s="6">
        <f t="shared" si="0"/>
        <v>278.5220506060956</v>
      </c>
      <c r="F16" s="5">
        <v>9.21</v>
      </c>
      <c r="G16" s="6">
        <f t="shared" si="1"/>
        <v>513.9201186036213</v>
      </c>
      <c r="H16" s="7">
        <v>120</v>
      </c>
      <c r="I16" s="6">
        <f t="shared" si="2"/>
        <v>312.306465579754</v>
      </c>
      <c r="J16" s="8"/>
      <c r="K16" s="6">
        <f t="shared" si="5"/>
        <v>0</v>
      </c>
      <c r="L16" s="9">
        <v>2</v>
      </c>
      <c r="M16" s="10" t="s">
        <v>9</v>
      </c>
      <c r="N16" s="55">
        <v>7.3</v>
      </c>
      <c r="O16" s="6">
        <f t="shared" si="3"/>
        <v>407.0272413633557</v>
      </c>
      <c r="P16" s="11">
        <f t="shared" si="4"/>
        <v>1511.7758761528266</v>
      </c>
    </row>
    <row r="17" spans="1:16" ht="12.75">
      <c r="A17" s="2">
        <v>12</v>
      </c>
      <c r="B17" s="4" t="s">
        <v>43</v>
      </c>
      <c r="C17" s="4" t="s">
        <v>11</v>
      </c>
      <c r="D17" s="23">
        <v>27.77</v>
      </c>
      <c r="E17" s="6">
        <f t="shared" si="0"/>
        <v>209.4256549362497</v>
      </c>
      <c r="F17" s="5">
        <v>9.19</v>
      </c>
      <c r="G17" s="6">
        <f t="shared" si="1"/>
        <v>518.8392888826612</v>
      </c>
      <c r="H17" s="7"/>
      <c r="I17" s="6">
        <f t="shared" si="2"/>
        <v>0</v>
      </c>
      <c r="J17" s="21">
        <v>377</v>
      </c>
      <c r="K17" s="6">
        <f t="shared" si="5"/>
        <v>257.0681759589929</v>
      </c>
      <c r="L17" s="9">
        <v>2</v>
      </c>
      <c r="M17" s="10" t="s">
        <v>9</v>
      </c>
      <c r="N17" s="55">
        <v>1.14</v>
      </c>
      <c r="O17" s="6">
        <f t="shared" si="3"/>
        <v>492.5420418798605</v>
      </c>
      <c r="P17" s="11">
        <f t="shared" si="4"/>
        <v>1477.8751616577645</v>
      </c>
    </row>
    <row r="18" spans="1:16" ht="12.75">
      <c r="A18" s="2">
        <v>13</v>
      </c>
      <c r="B18" s="4" t="s">
        <v>42</v>
      </c>
      <c r="C18" s="4" t="s">
        <v>18</v>
      </c>
      <c r="D18" s="8">
        <v>41.98</v>
      </c>
      <c r="E18" s="6">
        <f t="shared" si="0"/>
        <v>379.98657924076394</v>
      </c>
      <c r="F18" s="5">
        <v>9.59</v>
      </c>
      <c r="G18" s="6">
        <f t="shared" si="1"/>
        <v>424.4671403164393</v>
      </c>
      <c r="H18" s="7"/>
      <c r="I18" s="6">
        <f t="shared" si="2"/>
        <v>0</v>
      </c>
      <c r="J18" s="21">
        <v>387</v>
      </c>
      <c r="K18" s="6">
        <f t="shared" si="5"/>
        <v>279.03610254205324</v>
      </c>
      <c r="L18" s="9">
        <v>2</v>
      </c>
      <c r="M18" s="10" t="s">
        <v>9</v>
      </c>
      <c r="N18" s="55">
        <v>9.68</v>
      </c>
      <c r="O18" s="6">
        <f t="shared" si="3"/>
        <v>376.0377366822914</v>
      </c>
      <c r="P18" s="11">
        <f t="shared" si="4"/>
        <v>1459.527558781548</v>
      </c>
    </row>
    <row r="19" spans="1:16" ht="12.75">
      <c r="A19" s="2">
        <v>14</v>
      </c>
      <c r="B19" s="36" t="s">
        <v>16</v>
      </c>
      <c r="C19" s="36" t="s">
        <v>55</v>
      </c>
      <c r="D19" s="21">
        <v>28.63</v>
      </c>
      <c r="E19" s="6">
        <f t="shared" si="0"/>
        <v>219.46824804773567</v>
      </c>
      <c r="F19" s="5">
        <v>9.34</v>
      </c>
      <c r="G19" s="6">
        <f t="shared" si="1"/>
        <v>482.45789096437073</v>
      </c>
      <c r="H19" s="21"/>
      <c r="I19" s="6">
        <f t="shared" si="2"/>
        <v>0</v>
      </c>
      <c r="J19" s="8">
        <v>401</v>
      </c>
      <c r="K19" s="6">
        <f t="shared" si="5"/>
        <v>310.65270494980115</v>
      </c>
      <c r="L19" s="9">
        <v>2</v>
      </c>
      <c r="M19" s="10" t="s">
        <v>9</v>
      </c>
      <c r="N19" s="55">
        <v>9.01</v>
      </c>
      <c r="O19" s="6">
        <f t="shared" si="3"/>
        <v>384.6454740448573</v>
      </c>
      <c r="P19" s="11">
        <f t="shared" si="4"/>
        <v>1397.2243180067649</v>
      </c>
    </row>
    <row r="20" spans="1:16" ht="12.75">
      <c r="A20" s="2">
        <v>15</v>
      </c>
      <c r="B20" s="4" t="s">
        <v>72</v>
      </c>
      <c r="C20" s="4" t="s">
        <v>27</v>
      </c>
      <c r="D20" s="8">
        <v>32.7</v>
      </c>
      <c r="E20" s="6">
        <f t="shared" si="0"/>
        <v>267.54029070136323</v>
      </c>
      <c r="F20" s="5">
        <v>9.35</v>
      </c>
      <c r="G20" s="6">
        <f t="shared" si="1"/>
        <v>480.0746059495714</v>
      </c>
      <c r="H20" s="7"/>
      <c r="I20" s="6">
        <f t="shared" si="2"/>
        <v>0</v>
      </c>
      <c r="J20" s="8">
        <v>389</v>
      </c>
      <c r="K20" s="6">
        <f t="shared" si="5"/>
        <v>283.492037555276</v>
      </c>
      <c r="L20" s="27">
        <v>2</v>
      </c>
      <c r="M20" s="10" t="s">
        <v>9</v>
      </c>
      <c r="N20" s="55">
        <v>13.7</v>
      </c>
      <c r="O20" s="6">
        <f t="shared" si="3"/>
        <v>326.31241255298914</v>
      </c>
      <c r="P20" s="11">
        <f t="shared" si="4"/>
        <v>1357.4193467591997</v>
      </c>
    </row>
    <row r="21" spans="1:16" ht="12.75">
      <c r="A21" s="2">
        <v>16</v>
      </c>
      <c r="B21" s="4" t="s">
        <v>35</v>
      </c>
      <c r="C21" s="4" t="s">
        <v>56</v>
      </c>
      <c r="D21" s="23">
        <v>34.44</v>
      </c>
      <c r="E21" s="6">
        <f t="shared" si="0"/>
        <v>288.3434841887411</v>
      </c>
      <c r="F21" s="5">
        <v>9.29</v>
      </c>
      <c r="G21" s="6">
        <f t="shared" si="1"/>
        <v>494.45346635627203</v>
      </c>
      <c r="H21" s="21"/>
      <c r="I21" s="6">
        <f t="shared" si="2"/>
        <v>0</v>
      </c>
      <c r="J21" s="8">
        <v>374</v>
      </c>
      <c r="K21" s="6">
        <f t="shared" si="5"/>
        <v>250.58087270346564</v>
      </c>
      <c r="L21" s="9">
        <v>2</v>
      </c>
      <c r="M21" s="10" t="s">
        <v>9</v>
      </c>
      <c r="N21" s="55">
        <v>13.94</v>
      </c>
      <c r="O21" s="6">
        <f t="shared" si="3"/>
        <v>323.44829892014627</v>
      </c>
      <c r="P21" s="11">
        <f t="shared" si="4"/>
        <v>1356.826122168625</v>
      </c>
    </row>
    <row r="22" spans="1:16" ht="12.75">
      <c r="A22" s="2">
        <v>17</v>
      </c>
      <c r="B22" s="4" t="s">
        <v>86</v>
      </c>
      <c r="C22" s="4" t="s">
        <v>13</v>
      </c>
      <c r="D22" s="23">
        <v>37.6</v>
      </c>
      <c r="E22" s="6">
        <f t="shared" si="0"/>
        <v>326.47011198683344</v>
      </c>
      <c r="F22" s="5">
        <v>9.77</v>
      </c>
      <c r="G22" s="6">
        <f t="shared" si="1"/>
        <v>384.78241394243673</v>
      </c>
      <c r="H22" s="7">
        <v>115</v>
      </c>
      <c r="I22" s="6">
        <f t="shared" si="2"/>
        <v>266.4571479827842</v>
      </c>
      <c r="J22" s="21"/>
      <c r="K22" s="6">
        <f t="shared" si="5"/>
        <v>0</v>
      </c>
      <c r="L22" s="9">
        <v>2</v>
      </c>
      <c r="M22" s="10" t="s">
        <v>9</v>
      </c>
      <c r="N22" s="55">
        <v>11.25</v>
      </c>
      <c r="O22" s="6">
        <f t="shared" si="3"/>
        <v>356.22506033945353</v>
      </c>
      <c r="P22" s="11">
        <f t="shared" si="4"/>
        <v>1333.934734251508</v>
      </c>
    </row>
    <row r="23" spans="1:16" ht="12.75">
      <c r="A23" s="2">
        <v>18</v>
      </c>
      <c r="B23" s="4" t="s">
        <v>25</v>
      </c>
      <c r="C23" s="4" t="s">
        <v>54</v>
      </c>
      <c r="D23" s="23">
        <v>20.75</v>
      </c>
      <c r="E23" s="6">
        <f t="shared" si="0"/>
        <v>129.26583303709515</v>
      </c>
      <c r="F23" s="5">
        <v>9.53</v>
      </c>
      <c r="G23" s="6">
        <f t="shared" si="1"/>
        <v>438.081586073754</v>
      </c>
      <c r="H23" s="7"/>
      <c r="I23" s="6">
        <f t="shared" si="2"/>
        <v>0</v>
      </c>
      <c r="J23" s="8">
        <v>385</v>
      </c>
      <c r="K23" s="6">
        <f t="shared" si="5"/>
        <v>274.60076344711894</v>
      </c>
      <c r="L23" s="9">
        <v>2</v>
      </c>
      <c r="M23" s="10" t="s">
        <v>9</v>
      </c>
      <c r="N23" s="55">
        <v>1.27</v>
      </c>
      <c r="O23" s="6">
        <f t="shared" si="3"/>
        <v>490.65871204587864</v>
      </c>
      <c r="P23" s="11">
        <f t="shared" si="4"/>
        <v>1332.6068946038467</v>
      </c>
    </row>
    <row r="24" spans="1:16" ht="12.75">
      <c r="A24" s="2">
        <v>19</v>
      </c>
      <c r="B24" s="4" t="s">
        <v>74</v>
      </c>
      <c r="C24" s="4" t="s">
        <v>27</v>
      </c>
      <c r="D24" s="8">
        <v>29.73</v>
      </c>
      <c r="E24" s="6">
        <f t="shared" si="0"/>
        <v>232.37438051107688</v>
      </c>
      <c r="F24" s="5">
        <v>9.59</v>
      </c>
      <c r="G24" s="6">
        <f t="shared" si="1"/>
        <v>424.4671403164393</v>
      </c>
      <c r="H24" s="7"/>
      <c r="I24" s="6">
        <f t="shared" si="2"/>
        <v>0</v>
      </c>
      <c r="J24" s="8">
        <v>345</v>
      </c>
      <c r="K24" s="6">
        <f t="shared" si="5"/>
        <v>190.453389085374</v>
      </c>
      <c r="L24" s="27">
        <v>2</v>
      </c>
      <c r="M24" s="10" t="s">
        <v>9</v>
      </c>
      <c r="N24" s="55">
        <v>2.86</v>
      </c>
      <c r="O24" s="6">
        <f t="shared" si="3"/>
        <v>467.8976842164982</v>
      </c>
      <c r="P24" s="11">
        <f t="shared" si="4"/>
        <v>1315.1925941293885</v>
      </c>
    </row>
    <row r="25" spans="1:16" ht="12.75">
      <c r="A25" s="2">
        <v>20</v>
      </c>
      <c r="B25" s="4" t="s">
        <v>89</v>
      </c>
      <c r="C25" s="4" t="s">
        <v>13</v>
      </c>
      <c r="D25" s="23">
        <v>25.62</v>
      </c>
      <c r="E25" s="6">
        <f t="shared" si="0"/>
        <v>184.51387963036848</v>
      </c>
      <c r="F25" s="5">
        <v>9.28</v>
      </c>
      <c r="G25" s="6">
        <f t="shared" si="1"/>
        <v>496.8683924646308</v>
      </c>
      <c r="H25" s="21"/>
      <c r="I25" s="6">
        <f t="shared" si="2"/>
        <v>0</v>
      </c>
      <c r="J25" s="8">
        <v>355</v>
      </c>
      <c r="K25" s="6">
        <f t="shared" si="5"/>
        <v>210.64297255961495</v>
      </c>
      <c r="L25" s="9">
        <v>2</v>
      </c>
      <c r="M25" s="10" t="s">
        <v>9</v>
      </c>
      <c r="N25" s="55">
        <v>6.59</v>
      </c>
      <c r="O25" s="6">
        <f t="shared" si="3"/>
        <v>416.49414014623903</v>
      </c>
      <c r="P25" s="11">
        <f t="shared" si="4"/>
        <v>1308.5193848008532</v>
      </c>
    </row>
    <row r="26" spans="1:16" ht="12.75">
      <c r="A26" s="2">
        <v>21</v>
      </c>
      <c r="B26" s="4" t="s">
        <v>88</v>
      </c>
      <c r="C26" s="4" t="s">
        <v>13</v>
      </c>
      <c r="D26" s="23">
        <v>21.5</v>
      </c>
      <c r="E26" s="6">
        <f t="shared" si="0"/>
        <v>137.65427118627252</v>
      </c>
      <c r="F26" s="5">
        <v>9.39</v>
      </c>
      <c r="G26" s="6">
        <f t="shared" si="1"/>
        <v>470.59432421734294</v>
      </c>
      <c r="H26" s="7">
        <v>125</v>
      </c>
      <c r="I26" s="6">
        <f t="shared" si="2"/>
        <v>359.96648946090556</v>
      </c>
      <c r="J26" s="21"/>
      <c r="K26" s="6">
        <f t="shared" si="5"/>
        <v>0</v>
      </c>
      <c r="L26" s="9">
        <v>2</v>
      </c>
      <c r="M26" s="10" t="s">
        <v>9</v>
      </c>
      <c r="N26" s="55">
        <v>14.87</v>
      </c>
      <c r="O26" s="6">
        <f t="shared" si="3"/>
        <v>312.4615857094758</v>
      </c>
      <c r="P26" s="11">
        <f t="shared" si="4"/>
        <v>1280.676670573997</v>
      </c>
    </row>
    <row r="27" spans="1:16" ht="12.75">
      <c r="A27" s="2">
        <v>22</v>
      </c>
      <c r="B27" s="4" t="s">
        <v>45</v>
      </c>
      <c r="C27" s="4" t="s">
        <v>11</v>
      </c>
      <c r="D27" s="8">
        <v>24.94</v>
      </c>
      <c r="E27" s="6">
        <f t="shared" si="0"/>
        <v>176.69623372589245</v>
      </c>
      <c r="F27" s="5">
        <v>9.55</v>
      </c>
      <c r="G27" s="6">
        <f t="shared" si="1"/>
        <v>433.5220698333016</v>
      </c>
      <c r="H27" s="7"/>
      <c r="I27" s="6">
        <f t="shared" si="2"/>
        <v>0</v>
      </c>
      <c r="J27" s="8">
        <v>312</v>
      </c>
      <c r="K27" s="6">
        <f t="shared" si="5"/>
        <v>128.27568245251436</v>
      </c>
      <c r="L27" s="27">
        <v>1</v>
      </c>
      <c r="M27" s="10" t="s">
        <v>9</v>
      </c>
      <c r="N27" s="55">
        <v>57.99</v>
      </c>
      <c r="O27" s="6">
        <f t="shared" si="3"/>
        <v>539.2068856424527</v>
      </c>
      <c r="P27" s="11">
        <f t="shared" si="4"/>
        <v>1277.7008716541611</v>
      </c>
    </row>
    <row r="28" spans="1:16" ht="12.75">
      <c r="A28" s="2">
        <v>23</v>
      </c>
      <c r="B28" s="4" t="s">
        <v>93</v>
      </c>
      <c r="C28" s="4" t="s">
        <v>12</v>
      </c>
      <c r="D28" s="23">
        <v>26.34</v>
      </c>
      <c r="E28" s="6">
        <f t="shared" si="0"/>
        <v>192.8243208970379</v>
      </c>
      <c r="F28" s="5">
        <v>9.48</v>
      </c>
      <c r="G28" s="6">
        <f t="shared" si="1"/>
        <v>449.5736722643281</v>
      </c>
      <c r="H28" s="7"/>
      <c r="I28" s="6">
        <f t="shared" si="2"/>
        <v>0</v>
      </c>
      <c r="J28" s="21">
        <v>386</v>
      </c>
      <c r="K28" s="6">
        <f t="shared" si="5"/>
        <v>276.81584990369777</v>
      </c>
      <c r="L28" s="9">
        <v>2</v>
      </c>
      <c r="M28" s="10" t="s">
        <v>9</v>
      </c>
      <c r="N28" s="55">
        <v>12.24</v>
      </c>
      <c r="O28" s="6">
        <f t="shared" si="3"/>
        <v>343.99010260051193</v>
      </c>
      <c r="P28" s="11">
        <f t="shared" si="4"/>
        <v>1263.2039456655757</v>
      </c>
    </row>
    <row r="29" spans="1:16" ht="12.75">
      <c r="A29" s="2">
        <v>24</v>
      </c>
      <c r="B29" s="4" t="s">
        <v>91</v>
      </c>
      <c r="C29" s="4" t="s">
        <v>12</v>
      </c>
      <c r="D29" s="23">
        <v>31.96</v>
      </c>
      <c r="E29" s="6">
        <f t="shared" si="0"/>
        <v>258.7367038088031</v>
      </c>
      <c r="F29" s="5">
        <v>9.99</v>
      </c>
      <c r="G29" s="6">
        <f t="shared" si="1"/>
        <v>338.6600798762415</v>
      </c>
      <c r="H29" s="7">
        <v>110</v>
      </c>
      <c r="I29" s="6">
        <f t="shared" si="2"/>
        <v>222.5636477175478</v>
      </c>
      <c r="J29" s="8"/>
      <c r="K29" s="6">
        <f t="shared" si="5"/>
        <v>0</v>
      </c>
      <c r="L29" s="9">
        <v>2</v>
      </c>
      <c r="M29" s="10" t="s">
        <v>9</v>
      </c>
      <c r="N29" s="55">
        <v>4.91</v>
      </c>
      <c r="O29" s="6">
        <f t="shared" si="3"/>
        <v>439.29988674911453</v>
      </c>
      <c r="P29" s="11">
        <f t="shared" si="4"/>
        <v>1259.260318151707</v>
      </c>
    </row>
    <row r="30" spans="1:16" ht="12.75">
      <c r="A30" s="2">
        <v>25</v>
      </c>
      <c r="B30" s="4" t="s">
        <v>81</v>
      </c>
      <c r="C30" s="4" t="s">
        <v>15</v>
      </c>
      <c r="D30" s="21">
        <v>31.4</v>
      </c>
      <c r="E30" s="6">
        <f t="shared" si="0"/>
        <v>252.09253715565737</v>
      </c>
      <c r="F30" s="5">
        <v>10.02</v>
      </c>
      <c r="G30" s="6">
        <f t="shared" si="1"/>
        <v>332.5753734507397</v>
      </c>
      <c r="H30" s="21"/>
      <c r="I30" s="6">
        <f t="shared" si="2"/>
        <v>0</v>
      </c>
      <c r="J30" s="8">
        <v>338</v>
      </c>
      <c r="K30" s="6">
        <f t="shared" si="5"/>
        <v>176.67868121442538</v>
      </c>
      <c r="L30" s="9">
        <v>2</v>
      </c>
      <c r="M30" s="10" t="s">
        <v>9</v>
      </c>
      <c r="N30" s="55">
        <v>3.57</v>
      </c>
      <c r="O30" s="6">
        <f t="shared" si="3"/>
        <v>457.8975465603039</v>
      </c>
      <c r="P30" s="11">
        <f t="shared" si="4"/>
        <v>1219.2441383811265</v>
      </c>
    </row>
    <row r="31" spans="1:16" ht="12.75">
      <c r="A31" s="2">
        <v>26</v>
      </c>
      <c r="B31" s="4" t="s">
        <v>52</v>
      </c>
      <c r="C31" s="4" t="s">
        <v>55</v>
      </c>
      <c r="D31" s="8">
        <v>26.68</v>
      </c>
      <c r="E31" s="6">
        <f t="shared" si="0"/>
        <v>196.76013194626577</v>
      </c>
      <c r="F31" s="5">
        <v>9.46</v>
      </c>
      <c r="G31" s="6">
        <f t="shared" si="1"/>
        <v>454.2077641620967</v>
      </c>
      <c r="H31" s="7"/>
      <c r="I31" s="6">
        <f t="shared" si="2"/>
        <v>0</v>
      </c>
      <c r="J31" s="21">
        <v>354</v>
      </c>
      <c r="K31" s="6">
        <f t="shared" si="5"/>
        <v>208.59755108137924</v>
      </c>
      <c r="L31" s="9">
        <v>2</v>
      </c>
      <c r="M31" s="10" t="s">
        <v>9</v>
      </c>
      <c r="N31" s="55">
        <v>11.92</v>
      </c>
      <c r="O31" s="6">
        <f t="shared" si="3"/>
        <v>347.922941535464</v>
      </c>
      <c r="P31" s="11">
        <f t="shared" si="4"/>
        <v>1207.4883887252058</v>
      </c>
    </row>
    <row r="32" spans="1:16" ht="12.75">
      <c r="A32" s="2">
        <v>27</v>
      </c>
      <c r="B32" s="4" t="s">
        <v>23</v>
      </c>
      <c r="C32" s="4" t="s">
        <v>21</v>
      </c>
      <c r="D32" s="21">
        <v>26.32</v>
      </c>
      <c r="E32" s="6">
        <f t="shared" si="0"/>
        <v>192.59302843908</v>
      </c>
      <c r="F32" s="5">
        <v>9.61</v>
      </c>
      <c r="G32" s="6">
        <f t="shared" si="1"/>
        <v>419.9717744211627</v>
      </c>
      <c r="H32" s="7">
        <v>115</v>
      </c>
      <c r="I32" s="6">
        <f t="shared" si="2"/>
        <v>266.4571479827842</v>
      </c>
      <c r="J32" s="21"/>
      <c r="K32" s="6">
        <f t="shared" si="5"/>
        <v>0</v>
      </c>
      <c r="L32" s="9">
        <v>2</v>
      </c>
      <c r="M32" s="10" t="s">
        <v>9</v>
      </c>
      <c r="N32" s="55">
        <v>16.6</v>
      </c>
      <c r="O32" s="6">
        <f t="shared" si="3"/>
        <v>292.49754658451315</v>
      </c>
      <c r="P32" s="11">
        <f t="shared" si="4"/>
        <v>1171.51949742754</v>
      </c>
    </row>
    <row r="33" spans="1:16" ht="12.75">
      <c r="A33" s="2">
        <v>28</v>
      </c>
      <c r="B33" s="4" t="s">
        <v>92</v>
      </c>
      <c r="C33" s="4" t="s">
        <v>12</v>
      </c>
      <c r="D33" s="23">
        <v>36.77</v>
      </c>
      <c r="E33" s="6">
        <f t="shared" si="0"/>
        <v>316.41451229325827</v>
      </c>
      <c r="F33" s="5">
        <v>10.34</v>
      </c>
      <c r="G33" s="6">
        <f t="shared" si="1"/>
        <v>270.76617614823914</v>
      </c>
      <c r="H33" s="7">
        <v>115</v>
      </c>
      <c r="I33" s="6">
        <f t="shared" si="2"/>
        <v>266.4571479827842</v>
      </c>
      <c r="J33" s="8"/>
      <c r="K33" s="6">
        <f t="shared" si="5"/>
        <v>0</v>
      </c>
      <c r="L33" s="9">
        <v>2</v>
      </c>
      <c r="M33" s="10" t="s">
        <v>9</v>
      </c>
      <c r="N33" s="55">
        <v>15.94</v>
      </c>
      <c r="O33" s="6">
        <f t="shared" si="3"/>
        <v>300.04108704467717</v>
      </c>
      <c r="P33" s="11">
        <f t="shared" si="4"/>
        <v>1153.6789234689588</v>
      </c>
    </row>
    <row r="34" spans="1:16" ht="12.75">
      <c r="A34" s="2">
        <v>29</v>
      </c>
      <c r="B34" s="4" t="s">
        <v>17</v>
      </c>
      <c r="C34" s="4" t="s">
        <v>55</v>
      </c>
      <c r="D34" s="8">
        <v>23.93</v>
      </c>
      <c r="E34" s="6">
        <f t="shared" si="0"/>
        <v>165.1428972029287</v>
      </c>
      <c r="F34" s="5">
        <v>9.57</v>
      </c>
      <c r="G34" s="6">
        <f t="shared" si="1"/>
        <v>428.9839133780723</v>
      </c>
      <c r="H34" s="21">
        <v>115</v>
      </c>
      <c r="I34" s="6">
        <f t="shared" si="2"/>
        <v>266.4571479827842</v>
      </c>
      <c r="J34" s="8"/>
      <c r="K34" s="6">
        <f t="shared" si="5"/>
        <v>0</v>
      </c>
      <c r="L34" s="9">
        <v>2</v>
      </c>
      <c r="M34" s="10" t="s">
        <v>9</v>
      </c>
      <c r="N34" s="55">
        <v>17.91</v>
      </c>
      <c r="O34" s="6">
        <f t="shared" si="3"/>
        <v>277.79145710715005</v>
      </c>
      <c r="P34" s="11">
        <f t="shared" si="4"/>
        <v>1138.3754156709354</v>
      </c>
    </row>
    <row r="35" spans="1:16" ht="12.75">
      <c r="A35" s="2">
        <v>30</v>
      </c>
      <c r="B35" s="36" t="s">
        <v>53</v>
      </c>
      <c r="C35" s="36" t="s">
        <v>54</v>
      </c>
      <c r="D35" s="23">
        <v>27.83</v>
      </c>
      <c r="E35" s="6">
        <f t="shared" si="0"/>
        <v>210.1249057583726</v>
      </c>
      <c r="F35" s="5">
        <v>9.84</v>
      </c>
      <c r="G35" s="6">
        <f t="shared" si="1"/>
        <v>369.82159641093483</v>
      </c>
      <c r="H35" s="7">
        <v>115</v>
      </c>
      <c r="I35" s="6">
        <f t="shared" si="2"/>
        <v>266.4571479827842</v>
      </c>
      <c r="J35" s="21"/>
      <c r="K35" s="6">
        <f t="shared" si="5"/>
        <v>0</v>
      </c>
      <c r="L35" s="9">
        <v>2</v>
      </c>
      <c r="M35" s="10" t="s">
        <v>9</v>
      </c>
      <c r="N35" s="55">
        <v>16.65</v>
      </c>
      <c r="O35" s="6">
        <f t="shared" si="3"/>
        <v>291.9297310630272</v>
      </c>
      <c r="P35" s="11">
        <f t="shared" si="4"/>
        <v>1138.3333812151188</v>
      </c>
    </row>
    <row r="36" spans="1:16" ht="12.75">
      <c r="A36" s="2">
        <v>31</v>
      </c>
      <c r="B36" s="4" t="s">
        <v>104</v>
      </c>
      <c r="C36" s="4" t="s">
        <v>102</v>
      </c>
      <c r="D36" s="23">
        <v>26.1</v>
      </c>
      <c r="E36" s="6">
        <f t="shared" si="0"/>
        <v>190.05048331768486</v>
      </c>
      <c r="F36" s="5">
        <v>9.86</v>
      </c>
      <c r="G36" s="6">
        <f t="shared" si="1"/>
        <v>365.59589646111516</v>
      </c>
      <c r="H36" s="7"/>
      <c r="I36" s="6">
        <f t="shared" si="2"/>
        <v>0</v>
      </c>
      <c r="J36" s="21">
        <v>351</v>
      </c>
      <c r="K36" s="6">
        <f t="shared" si="5"/>
        <v>202.49627589719714</v>
      </c>
      <c r="L36" s="9">
        <v>2</v>
      </c>
      <c r="M36" s="10" t="s">
        <v>9</v>
      </c>
      <c r="N36" s="55">
        <v>11.63</v>
      </c>
      <c r="O36" s="6">
        <f t="shared" si="3"/>
        <v>351.5051472956023</v>
      </c>
      <c r="P36" s="11">
        <f t="shared" si="4"/>
        <v>1109.6478029715995</v>
      </c>
    </row>
    <row r="37" spans="1:16" ht="12.75">
      <c r="A37" s="2">
        <v>32</v>
      </c>
      <c r="B37" s="4" t="s">
        <v>101</v>
      </c>
      <c r="C37" s="4" t="s">
        <v>102</v>
      </c>
      <c r="D37" s="23">
        <v>22.82</v>
      </c>
      <c r="E37" s="6">
        <f t="shared" si="0"/>
        <v>152.53010528905617</v>
      </c>
      <c r="F37" s="5">
        <v>10.03</v>
      </c>
      <c r="G37" s="6">
        <f t="shared" si="1"/>
        <v>330.5581145582413</v>
      </c>
      <c r="H37" s="7">
        <v>110</v>
      </c>
      <c r="I37" s="6">
        <f t="shared" si="2"/>
        <v>222.5636477175478</v>
      </c>
      <c r="J37" s="21"/>
      <c r="K37" s="6">
        <f t="shared" si="5"/>
        <v>0</v>
      </c>
      <c r="L37" s="9">
        <v>2</v>
      </c>
      <c r="M37" s="10" t="s">
        <v>9</v>
      </c>
      <c r="N37" s="55">
        <v>9.52</v>
      </c>
      <c r="O37" s="6">
        <f t="shared" si="3"/>
        <v>378.08502664258685</v>
      </c>
      <c r="P37" s="11">
        <f t="shared" si="4"/>
        <v>1083.7368942074322</v>
      </c>
    </row>
    <row r="38" spans="1:16" ht="12.75">
      <c r="A38" s="2">
        <v>33</v>
      </c>
      <c r="B38" s="4" t="s">
        <v>67</v>
      </c>
      <c r="C38" s="4" t="s">
        <v>26</v>
      </c>
      <c r="D38" s="8">
        <v>26.63</v>
      </c>
      <c r="E38" s="6">
        <f aca="true" t="shared" si="6" ref="E38:E69">IF(D38&lt;8,,IF(D38&lt;8,,SUM(7.86*(POWER((D38-8),1.1)))))</f>
        <v>196.18088367121794</v>
      </c>
      <c r="F38" s="5">
        <v>9.84</v>
      </c>
      <c r="G38" s="6">
        <f aca="true" t="shared" si="7" ref="G38:G69">IF(F38&lt;0.1,,IF(F38&gt;13,,SUM(46.0849*(POWER((13-F38),1.81)))))</f>
        <v>369.82159641093483</v>
      </c>
      <c r="H38" s="7"/>
      <c r="I38" s="6">
        <f aca="true" t="shared" si="8" ref="I38:I69">IF(H38&lt;75,,IF(H38&lt;75,,SUM(1.84523*(POWER((H38-75),1.348)))))</f>
        <v>0</v>
      </c>
      <c r="J38" s="8">
        <v>337</v>
      </c>
      <c r="K38" s="6">
        <f t="shared" si="5"/>
        <v>174.73557692348527</v>
      </c>
      <c r="L38" s="9">
        <v>2</v>
      </c>
      <c r="M38" s="10" t="s">
        <v>9</v>
      </c>
      <c r="N38" s="55">
        <v>14.69</v>
      </c>
      <c r="O38" s="6">
        <f aca="true" t="shared" si="9" ref="O38:O69">IF((L38*60+N38)&lt;0.1,,IF((L38*60+N38)&gt;185,,SUM(0.19889*(POWER((185-(L38*60+N38)),1.88)))))</f>
        <v>314.5741735751428</v>
      </c>
      <c r="P38" s="11">
        <f aca="true" t="shared" si="10" ref="P38:P69">SUM(E38,G38,I38,K38,O38)</f>
        <v>1055.3122305807808</v>
      </c>
    </row>
    <row r="39" spans="1:16" ht="12.75">
      <c r="A39" s="2">
        <v>34</v>
      </c>
      <c r="B39" s="4" t="s">
        <v>83</v>
      </c>
      <c r="C39" s="4" t="s">
        <v>15</v>
      </c>
      <c r="D39" s="8">
        <v>23.31</v>
      </c>
      <c r="E39" s="6">
        <f t="shared" si="6"/>
        <v>158.08667160336765</v>
      </c>
      <c r="F39" s="5">
        <v>9.5</v>
      </c>
      <c r="G39" s="6">
        <f t="shared" si="7"/>
        <v>444.9608587873315</v>
      </c>
      <c r="H39" s="7"/>
      <c r="I39" s="6">
        <f t="shared" si="8"/>
        <v>0</v>
      </c>
      <c r="J39" s="21">
        <v>335</v>
      </c>
      <c r="K39" s="6">
        <f t="shared" si="5"/>
        <v>170.86818647219957</v>
      </c>
      <c r="L39" s="9">
        <v>2</v>
      </c>
      <c r="M39" s="10" t="s">
        <v>9</v>
      </c>
      <c r="N39" s="55">
        <v>18.98</v>
      </c>
      <c r="O39" s="6">
        <f t="shared" si="9"/>
        <v>266.0434571426585</v>
      </c>
      <c r="P39" s="11">
        <f t="shared" si="10"/>
        <v>1039.9591740055573</v>
      </c>
    </row>
    <row r="40" spans="1:16" ht="12.75">
      <c r="A40" s="2">
        <v>35</v>
      </c>
      <c r="B40" s="4" t="s">
        <v>82</v>
      </c>
      <c r="C40" s="4" t="s">
        <v>15</v>
      </c>
      <c r="D40" s="8">
        <v>17.34</v>
      </c>
      <c r="E40" s="6">
        <f t="shared" si="6"/>
        <v>91.79184726250062</v>
      </c>
      <c r="F40" s="5">
        <v>9.75</v>
      </c>
      <c r="G40" s="6">
        <f t="shared" si="7"/>
        <v>389.1056462429363</v>
      </c>
      <c r="H40" s="7">
        <v>105</v>
      </c>
      <c r="I40" s="6">
        <f t="shared" si="8"/>
        <v>180.80480093510224</v>
      </c>
      <c r="J40" s="21"/>
      <c r="K40" s="6">
        <f aca="true" t="shared" si="11" ref="K40:K71">IF(J40&lt;210,,IF(J40&lt;210,,SUM(0.188807*(POWER((J40-210),1.41)))))</f>
        <v>0</v>
      </c>
      <c r="L40" s="9">
        <v>2</v>
      </c>
      <c r="M40" s="10" t="s">
        <v>9</v>
      </c>
      <c r="N40" s="55">
        <v>10.1</v>
      </c>
      <c r="O40" s="6">
        <f t="shared" si="9"/>
        <v>370.6883654462972</v>
      </c>
      <c r="P40" s="11">
        <f t="shared" si="10"/>
        <v>1032.3906598868364</v>
      </c>
    </row>
    <row r="41" spans="1:16" ht="12.75">
      <c r="A41" s="2">
        <v>36</v>
      </c>
      <c r="B41" s="4" t="s">
        <v>96</v>
      </c>
      <c r="C41" s="4" t="s">
        <v>24</v>
      </c>
      <c r="D41" s="21">
        <v>29.19</v>
      </c>
      <c r="E41" s="6">
        <f t="shared" si="6"/>
        <v>226.03026719561103</v>
      </c>
      <c r="F41" s="5">
        <v>10</v>
      </c>
      <c r="G41" s="6">
        <f t="shared" si="7"/>
        <v>336.626359596566</v>
      </c>
      <c r="H41" s="7">
        <v>105</v>
      </c>
      <c r="I41" s="6">
        <f t="shared" si="8"/>
        <v>180.80480093510224</v>
      </c>
      <c r="J41" s="8"/>
      <c r="K41" s="6">
        <f t="shared" si="11"/>
        <v>0</v>
      </c>
      <c r="L41" s="27">
        <v>2</v>
      </c>
      <c r="M41" s="10" t="s">
        <v>9</v>
      </c>
      <c r="N41" s="55">
        <v>18.48</v>
      </c>
      <c r="O41" s="6">
        <f t="shared" si="9"/>
        <v>271.503601661955</v>
      </c>
      <c r="P41" s="11">
        <f t="shared" si="10"/>
        <v>1014.9650293892341</v>
      </c>
    </row>
    <row r="42" spans="1:16" ht="12.75">
      <c r="A42" s="2">
        <v>37</v>
      </c>
      <c r="B42" s="4" t="s">
        <v>59</v>
      </c>
      <c r="C42" s="4" t="s">
        <v>55</v>
      </c>
      <c r="D42" s="23">
        <v>28.21</v>
      </c>
      <c r="E42" s="6">
        <f t="shared" si="6"/>
        <v>214.55838468357447</v>
      </c>
      <c r="F42" s="5">
        <v>10.22</v>
      </c>
      <c r="G42" s="6">
        <f t="shared" si="7"/>
        <v>293.2781648325506</v>
      </c>
      <c r="H42" s="7">
        <v>110</v>
      </c>
      <c r="I42" s="6">
        <f t="shared" si="8"/>
        <v>222.5636477175478</v>
      </c>
      <c r="J42" s="8"/>
      <c r="K42" s="6">
        <f t="shared" si="11"/>
        <v>0</v>
      </c>
      <c r="L42" s="9">
        <v>2</v>
      </c>
      <c r="M42" s="10" t="s">
        <v>9</v>
      </c>
      <c r="N42" s="55">
        <v>19.31</v>
      </c>
      <c r="O42" s="6">
        <f t="shared" si="9"/>
        <v>262.46821935393575</v>
      </c>
      <c r="P42" s="11">
        <f t="shared" si="10"/>
        <v>992.8684165876086</v>
      </c>
    </row>
    <row r="43" spans="1:16" ht="12.75">
      <c r="A43" s="2">
        <v>38</v>
      </c>
      <c r="B43" s="4" t="s">
        <v>22</v>
      </c>
      <c r="C43" s="4" t="s">
        <v>21</v>
      </c>
      <c r="D43" s="23">
        <v>27.54</v>
      </c>
      <c r="E43" s="6">
        <f t="shared" si="6"/>
        <v>206.74716419787185</v>
      </c>
      <c r="F43" s="5">
        <v>10.37</v>
      </c>
      <c r="G43" s="6">
        <f t="shared" si="7"/>
        <v>265.264146597138</v>
      </c>
      <c r="H43" s="7">
        <v>115</v>
      </c>
      <c r="I43" s="6">
        <f t="shared" si="8"/>
        <v>266.4571479827842</v>
      </c>
      <c r="J43" s="8"/>
      <c r="K43" s="6">
        <f t="shared" si="11"/>
        <v>0</v>
      </c>
      <c r="L43" s="27">
        <v>2</v>
      </c>
      <c r="M43" s="10" t="s">
        <v>9</v>
      </c>
      <c r="N43" s="55">
        <v>21.54</v>
      </c>
      <c r="O43" s="6">
        <f t="shared" si="9"/>
        <v>238.90301193602681</v>
      </c>
      <c r="P43" s="11">
        <f t="shared" si="10"/>
        <v>977.3714707138208</v>
      </c>
    </row>
    <row r="44" spans="1:16" ht="12.75">
      <c r="A44" s="2">
        <v>39</v>
      </c>
      <c r="B44" s="4" t="s">
        <v>46</v>
      </c>
      <c r="C44" s="4" t="s">
        <v>11</v>
      </c>
      <c r="D44" s="21">
        <v>24.69</v>
      </c>
      <c r="E44" s="6">
        <f t="shared" si="6"/>
        <v>173.82991443199225</v>
      </c>
      <c r="F44" s="5">
        <v>9.78</v>
      </c>
      <c r="G44" s="6">
        <f t="shared" si="7"/>
        <v>382.6289070310621</v>
      </c>
      <c r="H44" s="21">
        <v>115</v>
      </c>
      <c r="I44" s="6">
        <f t="shared" si="8"/>
        <v>266.4571479827842</v>
      </c>
      <c r="J44" s="8"/>
      <c r="K44" s="6">
        <f t="shared" si="11"/>
        <v>0</v>
      </c>
      <c r="L44" s="9">
        <v>2</v>
      </c>
      <c r="M44" s="10" t="s">
        <v>9</v>
      </c>
      <c r="N44" s="18">
        <v>34.82</v>
      </c>
      <c r="O44" s="6">
        <f t="shared" si="9"/>
        <v>120.36081238577897</v>
      </c>
      <c r="P44" s="11">
        <f t="shared" si="10"/>
        <v>943.2767818316175</v>
      </c>
    </row>
    <row r="45" spans="1:16" ht="12.75">
      <c r="A45" s="2">
        <v>40</v>
      </c>
      <c r="B45" s="4" t="s">
        <v>34</v>
      </c>
      <c r="C45" s="4" t="s">
        <v>56</v>
      </c>
      <c r="D45" s="23">
        <v>23.23</v>
      </c>
      <c r="E45" s="6">
        <f t="shared" si="6"/>
        <v>157.1782466041437</v>
      </c>
      <c r="F45" s="5">
        <v>9.95</v>
      </c>
      <c r="G45" s="6">
        <f t="shared" si="7"/>
        <v>346.84972832273127</v>
      </c>
      <c r="H45" s="7">
        <v>110</v>
      </c>
      <c r="I45" s="6">
        <f t="shared" si="8"/>
        <v>222.5636477175478</v>
      </c>
      <c r="J45" s="8"/>
      <c r="K45" s="6">
        <f t="shared" si="11"/>
        <v>0</v>
      </c>
      <c r="L45" s="9">
        <v>2</v>
      </c>
      <c r="M45" s="10" t="s">
        <v>9</v>
      </c>
      <c r="N45" s="55">
        <v>24.17</v>
      </c>
      <c r="O45" s="6">
        <f t="shared" si="9"/>
        <v>212.448750915664</v>
      </c>
      <c r="P45" s="11">
        <f t="shared" si="10"/>
        <v>939.0403735600869</v>
      </c>
    </row>
    <row r="46" spans="1:16" ht="12.75">
      <c r="A46" s="2">
        <v>41</v>
      </c>
      <c r="B46" s="4" t="s">
        <v>40</v>
      </c>
      <c r="C46" s="4" t="s">
        <v>18</v>
      </c>
      <c r="D46" s="8">
        <v>23.72</v>
      </c>
      <c r="E46" s="6">
        <f t="shared" si="6"/>
        <v>162.74975441915927</v>
      </c>
      <c r="F46" s="5">
        <v>9.93</v>
      </c>
      <c r="G46" s="6">
        <f t="shared" si="7"/>
        <v>350.9773649393598</v>
      </c>
      <c r="H46" s="7"/>
      <c r="I46" s="6">
        <f t="shared" si="8"/>
        <v>0</v>
      </c>
      <c r="J46" s="8">
        <v>364</v>
      </c>
      <c r="K46" s="6">
        <f t="shared" si="11"/>
        <v>229.30963764771136</v>
      </c>
      <c r="L46" s="9">
        <v>2</v>
      </c>
      <c r="M46" s="10" t="s">
        <v>9</v>
      </c>
      <c r="N46" s="55">
        <v>27.05</v>
      </c>
      <c r="O46" s="6">
        <f t="shared" si="9"/>
        <v>185.15314553186317</v>
      </c>
      <c r="P46" s="11">
        <f t="shared" si="10"/>
        <v>928.1899025380936</v>
      </c>
    </row>
    <row r="47" spans="1:16" ht="12.75">
      <c r="A47" s="2">
        <v>42</v>
      </c>
      <c r="B47" s="4" t="s">
        <v>57</v>
      </c>
      <c r="C47" s="4" t="s">
        <v>54</v>
      </c>
      <c r="D47" s="8">
        <v>21.12</v>
      </c>
      <c r="E47" s="6">
        <f t="shared" si="6"/>
        <v>133.39813705894724</v>
      </c>
      <c r="F47" s="5">
        <v>10.16</v>
      </c>
      <c r="G47" s="6">
        <f t="shared" si="7"/>
        <v>304.83501077797365</v>
      </c>
      <c r="H47" s="7"/>
      <c r="I47" s="6">
        <f t="shared" si="8"/>
        <v>0</v>
      </c>
      <c r="J47" s="8">
        <v>318</v>
      </c>
      <c r="K47" s="6">
        <f t="shared" si="11"/>
        <v>139.0418657960084</v>
      </c>
      <c r="L47" s="9">
        <v>2</v>
      </c>
      <c r="M47" s="10" t="s">
        <v>9</v>
      </c>
      <c r="N47" s="55">
        <v>11.76</v>
      </c>
      <c r="O47" s="6">
        <f t="shared" si="9"/>
        <v>349.8972069518815</v>
      </c>
      <c r="P47" s="11">
        <f t="shared" si="10"/>
        <v>927.1722205848109</v>
      </c>
    </row>
    <row r="48" spans="1:16" ht="12.75">
      <c r="A48" s="2">
        <v>43</v>
      </c>
      <c r="B48" s="4" t="s">
        <v>103</v>
      </c>
      <c r="C48" s="4" t="s">
        <v>102</v>
      </c>
      <c r="D48" s="23">
        <v>22.05</v>
      </c>
      <c r="E48" s="6">
        <f t="shared" si="6"/>
        <v>143.83563755365955</v>
      </c>
      <c r="F48" s="5">
        <v>9.94</v>
      </c>
      <c r="G48" s="6">
        <f t="shared" si="7"/>
        <v>348.910815105516</v>
      </c>
      <c r="H48" s="21"/>
      <c r="I48" s="6">
        <f t="shared" si="8"/>
        <v>0</v>
      </c>
      <c r="J48" s="8">
        <v>340</v>
      </c>
      <c r="K48" s="6">
        <f t="shared" si="11"/>
        <v>180.58356334376333</v>
      </c>
      <c r="L48" s="9">
        <v>2</v>
      </c>
      <c r="M48" s="10" t="s">
        <v>9</v>
      </c>
      <c r="N48" s="55">
        <v>20.43</v>
      </c>
      <c r="O48" s="6">
        <f t="shared" si="9"/>
        <v>250.50309721367486</v>
      </c>
      <c r="P48" s="11">
        <f t="shared" si="10"/>
        <v>923.8331132166138</v>
      </c>
    </row>
    <row r="49" spans="1:16" ht="12.75">
      <c r="A49" s="2">
        <v>44</v>
      </c>
      <c r="B49" s="4" t="s">
        <v>60</v>
      </c>
      <c r="C49" s="4" t="s">
        <v>54</v>
      </c>
      <c r="D49" s="8">
        <v>17.08</v>
      </c>
      <c r="E49" s="6">
        <f t="shared" si="6"/>
        <v>88.98503578209379</v>
      </c>
      <c r="F49" s="5">
        <v>9.97</v>
      </c>
      <c r="G49" s="6">
        <f t="shared" si="7"/>
        <v>342.74395751846214</v>
      </c>
      <c r="H49" s="7"/>
      <c r="I49" s="6">
        <f t="shared" si="8"/>
        <v>0</v>
      </c>
      <c r="J49" s="8">
        <v>346</v>
      </c>
      <c r="K49" s="6">
        <f t="shared" si="11"/>
        <v>192.4455851458761</v>
      </c>
      <c r="L49" s="27">
        <v>2</v>
      </c>
      <c r="M49" s="10" t="s">
        <v>9</v>
      </c>
      <c r="N49" s="55">
        <v>16.87</v>
      </c>
      <c r="O49" s="6">
        <f t="shared" si="9"/>
        <v>289.43747959010733</v>
      </c>
      <c r="P49" s="11">
        <f t="shared" si="10"/>
        <v>913.6120580365393</v>
      </c>
    </row>
    <row r="50" spans="1:16" ht="12.75">
      <c r="A50" s="2">
        <v>45</v>
      </c>
      <c r="B50" s="4" t="s">
        <v>48</v>
      </c>
      <c r="C50" s="4" t="s">
        <v>19</v>
      </c>
      <c r="D50" s="23">
        <v>15.17</v>
      </c>
      <c r="E50" s="6">
        <f t="shared" si="6"/>
        <v>68.62677924176137</v>
      </c>
      <c r="F50" s="5">
        <v>9.62</v>
      </c>
      <c r="G50" s="6">
        <f t="shared" si="7"/>
        <v>417.7321266353656</v>
      </c>
      <c r="H50" s="7">
        <v>110</v>
      </c>
      <c r="I50" s="6">
        <f t="shared" si="8"/>
        <v>222.5636477175478</v>
      </c>
      <c r="J50" s="21"/>
      <c r="K50" s="6">
        <f t="shared" si="11"/>
        <v>0</v>
      </c>
      <c r="L50" s="9">
        <v>2</v>
      </c>
      <c r="M50" s="10" t="s">
        <v>9</v>
      </c>
      <c r="N50" s="55">
        <v>27.7</v>
      </c>
      <c r="O50" s="6">
        <f t="shared" si="9"/>
        <v>179.23612725274435</v>
      </c>
      <c r="P50" s="11">
        <f t="shared" si="10"/>
        <v>888.1586808474192</v>
      </c>
    </row>
    <row r="51" spans="1:16" ht="12.75">
      <c r="A51" s="2">
        <v>46</v>
      </c>
      <c r="B51" s="4" t="s">
        <v>47</v>
      </c>
      <c r="C51" s="4" t="s">
        <v>11</v>
      </c>
      <c r="D51" s="8">
        <v>37.72</v>
      </c>
      <c r="E51" s="6">
        <f t="shared" si="6"/>
        <v>327.92628696859214</v>
      </c>
      <c r="F51" s="5">
        <v>10.13</v>
      </c>
      <c r="G51" s="6">
        <f t="shared" si="7"/>
        <v>310.688288392718</v>
      </c>
      <c r="H51" s="7">
        <v>105</v>
      </c>
      <c r="I51" s="6">
        <f t="shared" si="8"/>
        <v>180.80480093510224</v>
      </c>
      <c r="J51" s="8"/>
      <c r="K51" s="6">
        <f t="shared" si="11"/>
        <v>0</v>
      </c>
      <c r="L51" s="27">
        <v>2</v>
      </c>
      <c r="M51" s="10" t="s">
        <v>9</v>
      </c>
      <c r="N51" s="56">
        <v>42.89</v>
      </c>
      <c r="O51" s="6">
        <f t="shared" si="9"/>
        <v>67.05633047053138</v>
      </c>
      <c r="P51" s="11">
        <f t="shared" si="10"/>
        <v>886.4757067669437</v>
      </c>
    </row>
    <row r="52" spans="1:16" ht="12.75">
      <c r="A52" s="2">
        <v>47</v>
      </c>
      <c r="B52" s="4" t="s">
        <v>51</v>
      </c>
      <c r="C52" s="4" t="s">
        <v>19</v>
      </c>
      <c r="D52" s="23">
        <v>21.62</v>
      </c>
      <c r="E52" s="6">
        <f t="shared" si="6"/>
        <v>139.00082067286849</v>
      </c>
      <c r="F52" s="5">
        <v>10.2</v>
      </c>
      <c r="G52" s="6">
        <f t="shared" si="7"/>
        <v>297.1082328053258</v>
      </c>
      <c r="H52" s="7"/>
      <c r="I52" s="6">
        <f t="shared" si="8"/>
        <v>0</v>
      </c>
      <c r="J52" s="21">
        <v>276</v>
      </c>
      <c r="K52" s="6">
        <f t="shared" si="11"/>
        <v>69.43445656347889</v>
      </c>
      <c r="L52" s="9">
        <v>2</v>
      </c>
      <c r="M52" s="10" t="s">
        <v>9</v>
      </c>
      <c r="N52" s="56">
        <v>10.72</v>
      </c>
      <c r="O52" s="6">
        <f t="shared" si="9"/>
        <v>362.8572835996896</v>
      </c>
      <c r="P52" s="11">
        <f t="shared" si="10"/>
        <v>868.4007936413627</v>
      </c>
    </row>
    <row r="53" spans="1:16" ht="12.75">
      <c r="A53" s="2">
        <v>48</v>
      </c>
      <c r="B53" s="4" t="s">
        <v>90</v>
      </c>
      <c r="C53" s="4" t="s">
        <v>13</v>
      </c>
      <c r="D53" s="23">
        <v>20.84</v>
      </c>
      <c r="E53" s="6">
        <f t="shared" si="6"/>
        <v>130.2698977145946</v>
      </c>
      <c r="F53" s="5">
        <v>10.04</v>
      </c>
      <c r="G53" s="6">
        <f t="shared" si="7"/>
        <v>328.54634979168566</v>
      </c>
      <c r="H53" s="21"/>
      <c r="I53" s="6">
        <f t="shared" si="8"/>
        <v>0</v>
      </c>
      <c r="J53" s="8">
        <v>288</v>
      </c>
      <c r="K53" s="6">
        <f t="shared" si="11"/>
        <v>87.87624307225333</v>
      </c>
      <c r="L53" s="9">
        <v>2</v>
      </c>
      <c r="M53" s="10" t="s">
        <v>9</v>
      </c>
      <c r="N53" s="55">
        <v>14.54</v>
      </c>
      <c r="O53" s="6">
        <f t="shared" si="9"/>
        <v>316.3397525583002</v>
      </c>
      <c r="P53" s="11">
        <f t="shared" si="10"/>
        <v>863.0322431368338</v>
      </c>
    </row>
    <row r="54" spans="1:16" ht="12.75">
      <c r="A54" s="2">
        <v>49</v>
      </c>
      <c r="B54" s="4" t="s">
        <v>36</v>
      </c>
      <c r="C54" s="4" t="s">
        <v>56</v>
      </c>
      <c r="D54" s="21">
        <v>28.14</v>
      </c>
      <c r="E54" s="6">
        <f t="shared" si="6"/>
        <v>213.74106001705198</v>
      </c>
      <c r="F54" s="5">
        <v>10.3</v>
      </c>
      <c r="G54" s="6">
        <f t="shared" si="7"/>
        <v>278.18074288331417</v>
      </c>
      <c r="H54" s="21"/>
      <c r="I54" s="6">
        <f t="shared" si="8"/>
        <v>0</v>
      </c>
      <c r="J54" s="8">
        <v>325</v>
      </c>
      <c r="K54" s="6">
        <f t="shared" si="11"/>
        <v>151.91548573408403</v>
      </c>
      <c r="L54" s="9">
        <v>2</v>
      </c>
      <c r="M54" s="10" t="s">
        <v>9</v>
      </c>
      <c r="N54" s="55">
        <v>24.58</v>
      </c>
      <c r="O54" s="6">
        <f t="shared" si="9"/>
        <v>208.45581235077128</v>
      </c>
      <c r="P54" s="11">
        <f t="shared" si="10"/>
        <v>852.2931009852216</v>
      </c>
    </row>
    <row r="55" spans="1:16" ht="12.75">
      <c r="A55" s="2">
        <v>50</v>
      </c>
      <c r="B55" s="4" t="s">
        <v>94</v>
      </c>
      <c r="C55" s="4" t="s">
        <v>12</v>
      </c>
      <c r="D55" s="23">
        <v>26.04</v>
      </c>
      <c r="E55" s="6">
        <f t="shared" si="6"/>
        <v>189.35759653188924</v>
      </c>
      <c r="F55" s="5">
        <v>10.13</v>
      </c>
      <c r="G55" s="6">
        <f t="shared" si="7"/>
        <v>310.688288392718</v>
      </c>
      <c r="H55" s="7"/>
      <c r="I55" s="6">
        <f t="shared" si="8"/>
        <v>0</v>
      </c>
      <c r="J55" s="21">
        <v>280</v>
      </c>
      <c r="K55" s="6">
        <f t="shared" si="11"/>
        <v>75.44080745957856</v>
      </c>
      <c r="L55" s="9">
        <v>2</v>
      </c>
      <c r="M55" s="10" t="s">
        <v>9</v>
      </c>
      <c r="N55" s="55">
        <v>20.4</v>
      </c>
      <c r="O55" s="6">
        <f t="shared" si="9"/>
        <v>250.8201840181808</v>
      </c>
      <c r="P55" s="11">
        <f t="shared" si="10"/>
        <v>826.3068764023666</v>
      </c>
    </row>
    <row r="56" spans="1:16" ht="12.75">
      <c r="A56" s="2">
        <v>51</v>
      </c>
      <c r="B56" s="4" t="s">
        <v>95</v>
      </c>
      <c r="C56" s="4" t="s">
        <v>12</v>
      </c>
      <c r="D56" s="23">
        <v>26.4</v>
      </c>
      <c r="E56" s="6">
        <f t="shared" si="6"/>
        <v>193.51834951671566</v>
      </c>
      <c r="F56" s="5">
        <v>10.11</v>
      </c>
      <c r="G56" s="6">
        <f t="shared" si="7"/>
        <v>314.61812958668116</v>
      </c>
      <c r="H56" s="7"/>
      <c r="I56" s="6">
        <f t="shared" si="8"/>
        <v>0</v>
      </c>
      <c r="J56" s="21">
        <v>330</v>
      </c>
      <c r="K56" s="6">
        <f t="shared" si="11"/>
        <v>161.31087561662866</v>
      </c>
      <c r="L56" s="9">
        <v>2</v>
      </c>
      <c r="M56" s="10" t="s">
        <v>9</v>
      </c>
      <c r="N56" s="55">
        <v>31.59</v>
      </c>
      <c r="O56" s="6">
        <f t="shared" si="9"/>
        <v>145.71381270362014</v>
      </c>
      <c r="P56" s="11">
        <f t="shared" si="10"/>
        <v>815.1611674236456</v>
      </c>
    </row>
    <row r="57" spans="1:16" ht="12.75">
      <c r="A57" s="2">
        <v>52</v>
      </c>
      <c r="B57" s="4" t="s">
        <v>85</v>
      </c>
      <c r="C57" s="4" t="s">
        <v>15</v>
      </c>
      <c r="D57" s="23">
        <v>33.83</v>
      </c>
      <c r="E57" s="6">
        <f t="shared" si="6"/>
        <v>281.0343416824948</v>
      </c>
      <c r="F57" s="5">
        <v>10.1</v>
      </c>
      <c r="G57" s="6">
        <f t="shared" si="7"/>
        <v>316.5913360585314</v>
      </c>
      <c r="H57" s="21">
        <v>0</v>
      </c>
      <c r="I57" s="6">
        <f t="shared" si="8"/>
        <v>0</v>
      </c>
      <c r="J57" s="8"/>
      <c r="K57" s="6">
        <f t="shared" si="11"/>
        <v>0</v>
      </c>
      <c r="L57" s="9">
        <v>2</v>
      </c>
      <c r="M57" s="10" t="s">
        <v>9</v>
      </c>
      <c r="N57" s="55">
        <v>25.72</v>
      </c>
      <c r="O57" s="6">
        <f t="shared" si="9"/>
        <v>197.54012693276846</v>
      </c>
      <c r="P57" s="11">
        <f t="shared" si="10"/>
        <v>795.1658046737947</v>
      </c>
    </row>
    <row r="58" spans="1:16" ht="12.75">
      <c r="A58" s="2">
        <v>53</v>
      </c>
      <c r="B58" s="4" t="s">
        <v>20</v>
      </c>
      <c r="C58" s="4" t="s">
        <v>19</v>
      </c>
      <c r="D58" s="21">
        <v>19.73</v>
      </c>
      <c r="E58" s="6">
        <f t="shared" si="6"/>
        <v>117.9370768698175</v>
      </c>
      <c r="F58" s="5">
        <v>10.16</v>
      </c>
      <c r="G58" s="6">
        <f t="shared" si="7"/>
        <v>304.83501077797365</v>
      </c>
      <c r="H58" s="21">
        <v>105</v>
      </c>
      <c r="I58" s="6">
        <f t="shared" si="8"/>
        <v>180.80480093510224</v>
      </c>
      <c r="J58" s="8"/>
      <c r="K58" s="6">
        <f t="shared" si="11"/>
        <v>0</v>
      </c>
      <c r="L58" s="9">
        <v>2</v>
      </c>
      <c r="M58" s="10" t="s">
        <v>9</v>
      </c>
      <c r="N58" s="55">
        <v>27.3</v>
      </c>
      <c r="O58" s="6">
        <f t="shared" si="9"/>
        <v>182.86672460451902</v>
      </c>
      <c r="P58" s="11">
        <f t="shared" si="10"/>
        <v>786.4436131874124</v>
      </c>
    </row>
    <row r="59" spans="1:16" ht="12.75">
      <c r="A59" s="2">
        <v>54</v>
      </c>
      <c r="B59" s="4" t="s">
        <v>87</v>
      </c>
      <c r="C59" s="4" t="s">
        <v>13</v>
      </c>
      <c r="D59" s="23">
        <v>20.42</v>
      </c>
      <c r="E59" s="6">
        <f t="shared" si="6"/>
        <v>125.59035888234551</v>
      </c>
      <c r="F59" s="5">
        <v>10.47</v>
      </c>
      <c r="G59" s="6">
        <f t="shared" si="7"/>
        <v>247.2901356398273</v>
      </c>
      <c r="H59" s="21">
        <v>115</v>
      </c>
      <c r="I59" s="6">
        <f t="shared" si="8"/>
        <v>266.4571479827842</v>
      </c>
      <c r="J59" s="8"/>
      <c r="K59" s="6">
        <f t="shared" si="11"/>
        <v>0</v>
      </c>
      <c r="L59" s="9">
        <v>2</v>
      </c>
      <c r="M59" s="10" t="s">
        <v>9</v>
      </c>
      <c r="N59" s="55">
        <v>32.53</v>
      </c>
      <c r="O59" s="6">
        <f t="shared" si="9"/>
        <v>138.10189896725774</v>
      </c>
      <c r="P59" s="11">
        <f t="shared" si="10"/>
        <v>777.4395414722147</v>
      </c>
    </row>
    <row r="60" spans="1:16" ht="12.75">
      <c r="A60" s="2">
        <v>55</v>
      </c>
      <c r="B60" s="4" t="s">
        <v>68</v>
      </c>
      <c r="C60" s="4" t="s">
        <v>26</v>
      </c>
      <c r="D60" s="8">
        <v>17.86</v>
      </c>
      <c r="E60" s="6">
        <f t="shared" si="6"/>
        <v>97.42875489930904</v>
      </c>
      <c r="F60" s="5">
        <v>10.1</v>
      </c>
      <c r="G60" s="6">
        <f t="shared" si="7"/>
        <v>316.5913360585314</v>
      </c>
      <c r="H60" s="7"/>
      <c r="I60" s="6">
        <f t="shared" si="8"/>
        <v>0</v>
      </c>
      <c r="J60" s="8">
        <v>318</v>
      </c>
      <c r="K60" s="6">
        <f t="shared" si="11"/>
        <v>139.0418657960084</v>
      </c>
      <c r="L60" s="9">
        <v>2</v>
      </c>
      <c r="M60" s="10" t="s">
        <v>9</v>
      </c>
      <c r="N60" s="55">
        <v>23.53</v>
      </c>
      <c r="O60" s="6">
        <f t="shared" si="9"/>
        <v>218.7524542708349</v>
      </c>
      <c r="P60" s="11">
        <f t="shared" si="10"/>
        <v>771.8144110246837</v>
      </c>
    </row>
    <row r="61" spans="1:16" ht="12.75">
      <c r="A61" s="2">
        <v>56</v>
      </c>
      <c r="B61" s="4" t="s">
        <v>39</v>
      </c>
      <c r="C61" s="4" t="s">
        <v>18</v>
      </c>
      <c r="D61" s="23">
        <v>21.82</v>
      </c>
      <c r="E61" s="6">
        <f t="shared" si="6"/>
        <v>141.24770281174094</v>
      </c>
      <c r="F61" s="5">
        <v>10.74</v>
      </c>
      <c r="G61" s="6">
        <f t="shared" si="7"/>
        <v>201.60204088515198</v>
      </c>
      <c r="H61" s="7"/>
      <c r="I61" s="6">
        <f t="shared" si="8"/>
        <v>0</v>
      </c>
      <c r="J61" s="21">
        <v>310</v>
      </c>
      <c r="K61" s="6">
        <f t="shared" si="11"/>
        <v>124.74354783797025</v>
      </c>
      <c r="L61" s="9">
        <v>2</v>
      </c>
      <c r="M61" s="10" t="s">
        <v>9</v>
      </c>
      <c r="N61" s="56">
        <v>19.03</v>
      </c>
      <c r="O61" s="6">
        <f t="shared" si="9"/>
        <v>265.50029918392016</v>
      </c>
      <c r="P61" s="11">
        <f t="shared" si="10"/>
        <v>733.0935907187834</v>
      </c>
    </row>
    <row r="62" spans="1:16" ht="12.75">
      <c r="A62" s="2">
        <v>57</v>
      </c>
      <c r="B62" s="4" t="s">
        <v>49</v>
      </c>
      <c r="C62" s="4" t="s">
        <v>19</v>
      </c>
      <c r="D62" s="23">
        <v>28.87</v>
      </c>
      <c r="E62" s="6">
        <f t="shared" si="6"/>
        <v>222.2783887486696</v>
      </c>
      <c r="F62" s="5">
        <v>10.53</v>
      </c>
      <c r="G62" s="6">
        <f t="shared" si="7"/>
        <v>236.77733865855473</v>
      </c>
      <c r="H62" s="21"/>
      <c r="I62" s="6">
        <f t="shared" si="8"/>
        <v>0</v>
      </c>
      <c r="J62" s="8">
        <v>292</v>
      </c>
      <c r="K62" s="6">
        <f t="shared" si="11"/>
        <v>94.29651090007954</v>
      </c>
      <c r="L62" s="9">
        <v>2</v>
      </c>
      <c r="M62" s="10" t="s">
        <v>9</v>
      </c>
      <c r="N62" s="55">
        <v>27.75</v>
      </c>
      <c r="O62" s="6">
        <f t="shared" si="9"/>
        <v>178.78469942017128</v>
      </c>
      <c r="P62" s="11">
        <f t="shared" si="10"/>
        <v>732.1369377274751</v>
      </c>
    </row>
    <row r="63" spans="1:16" ht="12.75">
      <c r="A63" s="2">
        <v>58</v>
      </c>
      <c r="B63" s="4" t="s">
        <v>106</v>
      </c>
      <c r="C63" s="4" t="s">
        <v>102</v>
      </c>
      <c r="D63" s="23">
        <v>22.37</v>
      </c>
      <c r="E63" s="6">
        <f t="shared" si="6"/>
        <v>147.44328251973602</v>
      </c>
      <c r="F63" s="5">
        <v>10.21</v>
      </c>
      <c r="G63" s="6">
        <f t="shared" si="7"/>
        <v>295.1904189293043</v>
      </c>
      <c r="H63" s="21"/>
      <c r="I63" s="6">
        <f t="shared" si="8"/>
        <v>0</v>
      </c>
      <c r="J63" s="8">
        <v>331</v>
      </c>
      <c r="K63" s="6">
        <f t="shared" si="11"/>
        <v>163.20951109570169</v>
      </c>
      <c r="L63" s="9">
        <v>2</v>
      </c>
      <c r="M63" s="10" t="s">
        <v>9</v>
      </c>
      <c r="N63" s="55">
        <v>35.61</v>
      </c>
      <c r="O63" s="6">
        <f t="shared" si="9"/>
        <v>114.50598041201843</v>
      </c>
      <c r="P63" s="11">
        <f t="shared" si="10"/>
        <v>720.3491929567605</v>
      </c>
    </row>
    <row r="64" spans="1:16" ht="12.75">
      <c r="A64" s="2">
        <v>59</v>
      </c>
      <c r="B64" s="4" t="s">
        <v>41</v>
      </c>
      <c r="C64" s="4" t="s">
        <v>18</v>
      </c>
      <c r="D64" s="21">
        <v>26.04</v>
      </c>
      <c r="E64" s="6">
        <f t="shared" si="6"/>
        <v>189.35759653188924</v>
      </c>
      <c r="F64" s="5">
        <v>11.5</v>
      </c>
      <c r="G64" s="6">
        <f t="shared" si="7"/>
        <v>96.0027842081597</v>
      </c>
      <c r="H64" s="7">
        <v>105</v>
      </c>
      <c r="I64" s="6">
        <f t="shared" si="8"/>
        <v>180.80480093510224</v>
      </c>
      <c r="J64" s="21"/>
      <c r="K64" s="6">
        <f t="shared" si="11"/>
        <v>0</v>
      </c>
      <c r="L64" s="9">
        <v>2</v>
      </c>
      <c r="M64" s="10" t="s">
        <v>9</v>
      </c>
      <c r="N64" s="55">
        <v>22.61</v>
      </c>
      <c r="O64" s="6">
        <f t="shared" si="9"/>
        <v>227.96499844517157</v>
      </c>
      <c r="P64" s="11">
        <f t="shared" si="10"/>
        <v>694.1301801203227</v>
      </c>
    </row>
    <row r="65" spans="1:16" ht="12.75">
      <c r="A65" s="2">
        <v>60</v>
      </c>
      <c r="B65" s="4" t="s">
        <v>105</v>
      </c>
      <c r="C65" s="4" t="s">
        <v>102</v>
      </c>
      <c r="D65" s="23">
        <v>33.43</v>
      </c>
      <c r="E65" s="6">
        <f t="shared" si="6"/>
        <v>276.2507986361982</v>
      </c>
      <c r="F65" s="5">
        <v>10.76</v>
      </c>
      <c r="G65" s="6">
        <f t="shared" si="7"/>
        <v>198.38442024154244</v>
      </c>
      <c r="H65" s="21">
        <v>0</v>
      </c>
      <c r="I65" s="6">
        <f t="shared" si="8"/>
        <v>0</v>
      </c>
      <c r="J65" s="8"/>
      <c r="K65" s="6">
        <f t="shared" si="11"/>
        <v>0</v>
      </c>
      <c r="L65" s="9">
        <v>2</v>
      </c>
      <c r="M65" s="10" t="s">
        <v>9</v>
      </c>
      <c r="N65" s="55">
        <v>25.2</v>
      </c>
      <c r="O65" s="6">
        <f t="shared" si="9"/>
        <v>202.48512442100727</v>
      </c>
      <c r="P65" s="11">
        <f t="shared" si="10"/>
        <v>677.1203432987479</v>
      </c>
    </row>
    <row r="66" spans="1:16" ht="12.75">
      <c r="A66" s="2">
        <v>61</v>
      </c>
      <c r="B66" s="4" t="s">
        <v>58</v>
      </c>
      <c r="C66" s="4" t="s">
        <v>55</v>
      </c>
      <c r="D66" s="8">
        <v>28.97</v>
      </c>
      <c r="E66" s="6">
        <f t="shared" si="6"/>
        <v>223.45023696144693</v>
      </c>
      <c r="F66" s="5">
        <v>11.16</v>
      </c>
      <c r="G66" s="6">
        <f t="shared" si="7"/>
        <v>138.956513570799</v>
      </c>
      <c r="H66" s="7"/>
      <c r="I66" s="6">
        <f t="shared" si="8"/>
        <v>0</v>
      </c>
      <c r="J66" s="8">
        <v>291</v>
      </c>
      <c r="K66" s="6">
        <f t="shared" si="11"/>
        <v>92.6791342650664</v>
      </c>
      <c r="L66" s="9">
        <v>2</v>
      </c>
      <c r="M66" s="10" t="s">
        <v>9</v>
      </c>
      <c r="N66" s="55">
        <v>23.45</v>
      </c>
      <c r="O66" s="6">
        <f t="shared" si="9"/>
        <v>219.54648110978772</v>
      </c>
      <c r="P66" s="11">
        <f t="shared" si="10"/>
        <v>674.6323659071</v>
      </c>
    </row>
    <row r="67" spans="1:16" ht="12.75">
      <c r="A67" s="2">
        <v>62</v>
      </c>
      <c r="B67" s="4" t="s">
        <v>100</v>
      </c>
      <c r="C67" s="4" t="s">
        <v>24</v>
      </c>
      <c r="D67" s="23">
        <v>19.18</v>
      </c>
      <c r="E67" s="6">
        <f t="shared" si="6"/>
        <v>111.86868420196308</v>
      </c>
      <c r="F67" s="5">
        <v>10.28</v>
      </c>
      <c r="G67" s="6">
        <f t="shared" si="7"/>
        <v>281.92160924605184</v>
      </c>
      <c r="H67" s="7">
        <v>110</v>
      </c>
      <c r="I67" s="6">
        <f t="shared" si="8"/>
        <v>222.5636477175478</v>
      </c>
      <c r="J67" s="8"/>
      <c r="K67" s="6">
        <f t="shared" si="11"/>
        <v>0</v>
      </c>
      <c r="L67" s="27">
        <v>2</v>
      </c>
      <c r="M67" s="10" t="s">
        <v>9</v>
      </c>
      <c r="N67" s="55">
        <v>50.85</v>
      </c>
      <c r="O67" s="6">
        <f t="shared" si="9"/>
        <v>28.975774603519483</v>
      </c>
      <c r="P67" s="11">
        <f t="shared" si="10"/>
        <v>645.3297157690822</v>
      </c>
    </row>
    <row r="68" spans="1:16" ht="12.75">
      <c r="A68" s="2">
        <v>63</v>
      </c>
      <c r="B68" s="4" t="s">
        <v>31</v>
      </c>
      <c r="C68" s="4" t="s">
        <v>21</v>
      </c>
      <c r="D68" s="8">
        <v>19.29</v>
      </c>
      <c r="E68" s="6">
        <f t="shared" si="6"/>
        <v>113.0800214392297</v>
      </c>
      <c r="F68" s="5">
        <v>10.46</v>
      </c>
      <c r="G68" s="6">
        <f t="shared" si="7"/>
        <v>249.06211774425046</v>
      </c>
      <c r="H68" s="7"/>
      <c r="I68" s="6">
        <f t="shared" si="8"/>
        <v>0</v>
      </c>
      <c r="J68" s="8">
        <v>308</v>
      </c>
      <c r="K68" s="6">
        <f t="shared" si="11"/>
        <v>121.2402598235447</v>
      </c>
      <c r="L68" s="27">
        <v>2</v>
      </c>
      <c r="M68" s="10" t="s">
        <v>9</v>
      </c>
      <c r="N68" s="55">
        <v>30.17</v>
      </c>
      <c r="O68" s="6">
        <f t="shared" si="9"/>
        <v>157.57433382541188</v>
      </c>
      <c r="P68" s="11">
        <f t="shared" si="10"/>
        <v>640.9567328324367</v>
      </c>
    </row>
    <row r="69" spans="1:16" ht="12.75">
      <c r="A69" s="2">
        <v>64</v>
      </c>
      <c r="B69" s="4" t="s">
        <v>84</v>
      </c>
      <c r="C69" s="4" t="s">
        <v>15</v>
      </c>
      <c r="D69" s="8">
        <v>16.27</v>
      </c>
      <c r="E69" s="6">
        <f t="shared" si="6"/>
        <v>80.29317040828111</v>
      </c>
      <c r="F69" s="5">
        <v>10.49</v>
      </c>
      <c r="G69" s="6">
        <f t="shared" si="7"/>
        <v>243.76316793833385</v>
      </c>
      <c r="H69" s="7"/>
      <c r="I69" s="6">
        <f t="shared" si="8"/>
        <v>0</v>
      </c>
      <c r="J69" s="21">
        <v>287</v>
      </c>
      <c r="K69" s="6">
        <f t="shared" si="11"/>
        <v>86.29189655480695</v>
      </c>
      <c r="L69" s="9">
        <v>2</v>
      </c>
      <c r="M69" s="10" t="s">
        <v>9</v>
      </c>
      <c r="N69" s="55">
        <v>24.65</v>
      </c>
      <c r="O69" s="6">
        <f t="shared" si="9"/>
        <v>207.77763620773175</v>
      </c>
      <c r="P69" s="11">
        <f t="shared" si="10"/>
        <v>618.1258711091536</v>
      </c>
    </row>
    <row r="70" spans="1:16" ht="12.75">
      <c r="A70" s="2">
        <v>65</v>
      </c>
      <c r="B70" s="4" t="s">
        <v>62</v>
      </c>
      <c r="C70" s="4" t="s">
        <v>56</v>
      </c>
      <c r="D70" s="21">
        <v>22.79</v>
      </c>
      <c r="E70" s="6">
        <f>IF(D70&lt;8,,IF(D70&lt;8,,SUM(7.86*(POWER((D70-8),1.1)))))</f>
        <v>152.19049775181273</v>
      </c>
      <c r="F70" s="5">
        <v>11.19</v>
      </c>
      <c r="G70" s="6">
        <f>IF(F70&lt;0.1,,IF(F70&gt;13,,SUM(46.0849*(POWER((13-F70),1.81)))))</f>
        <v>134.88289229508473</v>
      </c>
      <c r="H70" s="7">
        <v>105</v>
      </c>
      <c r="I70" s="6">
        <f>IF(H70&lt;75,,IF(H70&lt;75,,SUM(1.84523*(POWER((H70-75),1.348)))))</f>
        <v>180.80480093510224</v>
      </c>
      <c r="J70" s="8"/>
      <c r="K70" s="6">
        <f t="shared" si="11"/>
        <v>0</v>
      </c>
      <c r="L70" s="9">
        <v>2</v>
      </c>
      <c r="M70" s="10" t="s">
        <v>9</v>
      </c>
      <c r="N70" s="56">
        <v>32.49</v>
      </c>
      <c r="O70" s="6">
        <f>IF((L70*60+N70)&lt;0.1,,IF((L70*60+N70)&gt;185,,SUM(0.19889*(POWER((185-(L70*60+N70)),1.88)))))</f>
        <v>138.42191411171365</v>
      </c>
      <c r="P70" s="11">
        <f>SUM(E70,G70,I70,K70,O70)</f>
        <v>606.3001050937132</v>
      </c>
    </row>
    <row r="71" spans="1:16" ht="12.75">
      <c r="A71" s="2">
        <v>66</v>
      </c>
      <c r="B71" s="36" t="s">
        <v>33</v>
      </c>
      <c r="C71" s="36" t="s">
        <v>21</v>
      </c>
      <c r="D71" s="23">
        <v>20.82</v>
      </c>
      <c r="E71" s="6">
        <f>IF(D71&lt;8,,IF(D71&lt;8,,SUM(7.86*(POWER((D71-8),1.1)))))</f>
        <v>130.04671123161418</v>
      </c>
      <c r="F71" s="5">
        <v>10.95</v>
      </c>
      <c r="G71" s="6">
        <f>IF(F71&lt;0.1,,IF(F71&gt;13,,SUM(46.0849*(POWER((13-F71),1.81)))))</f>
        <v>168.97915652444516</v>
      </c>
      <c r="H71" s="7"/>
      <c r="I71" s="6">
        <f>IF(H71&lt;75,,IF(H71&lt;75,,SUM(1.84523*(POWER((H71-75),1.348)))))</f>
        <v>0</v>
      </c>
      <c r="J71" s="21">
        <v>291</v>
      </c>
      <c r="K71" s="6">
        <f t="shared" si="11"/>
        <v>92.6791342650664</v>
      </c>
      <c r="L71" s="9">
        <v>2</v>
      </c>
      <c r="M71" s="10" t="s">
        <v>9</v>
      </c>
      <c r="N71" s="55">
        <v>24.39</v>
      </c>
      <c r="O71" s="6">
        <f>IF((L71*60+N71)&lt;0.1,,IF((L71*60+N71)&gt;185,,SUM(0.19889*(POWER((185-(L71*60+N71)),1.88)))))</f>
        <v>210.3017894034142</v>
      </c>
      <c r="P71" s="11">
        <f>SUM(E71,G71,I71,K71,O71)</f>
        <v>602.00679142454</v>
      </c>
    </row>
    <row r="72" spans="1:16" ht="12.75">
      <c r="A72" s="2">
        <v>67</v>
      </c>
      <c r="B72" s="4" t="s">
        <v>37</v>
      </c>
      <c r="C72" s="4" t="s">
        <v>56</v>
      </c>
      <c r="D72" s="23">
        <v>19.13</v>
      </c>
      <c r="E72" s="6">
        <f>IF(D72&lt;8,,IF(D72&lt;8,,SUM(7.86*(POWER((D72-8),1.1)))))</f>
        <v>111.31846953859086</v>
      </c>
      <c r="F72" s="5">
        <v>10.29</v>
      </c>
      <c r="G72" s="6">
        <f>IF(F72&lt;0.1,,IF(F72&gt;13,,SUM(46.0849*(POWER((13-F72),1.81)))))</f>
        <v>280.0483807661689</v>
      </c>
      <c r="H72" s="7"/>
      <c r="I72" s="6">
        <f>IF(H72&lt;75,,IF(H72&lt;75,,SUM(1.84523*(POWER((H72-75),1.348)))))</f>
        <v>0</v>
      </c>
      <c r="J72" s="8">
        <v>268</v>
      </c>
      <c r="K72" s="6">
        <f>IF(J72&lt;210,,IF(J72&lt;210,,SUM(0.188807*(POWER((J72-210),1.41)))))</f>
        <v>57.86974419189266</v>
      </c>
      <c r="L72" s="9">
        <v>2</v>
      </c>
      <c r="M72" s="10" t="s">
        <v>9</v>
      </c>
      <c r="N72" s="56">
        <v>34.63</v>
      </c>
      <c r="O72" s="6">
        <f>IF((L72*60+N72)&lt;0.1,,IF((L72*60+N72)&gt;185,,SUM(0.19889*(POWER((185-(L72*60+N72)),1.88)))))</f>
        <v>121.78930624014737</v>
      </c>
      <c r="P72" s="11">
        <f>SUM(E72,G72,I72,K72,O72)</f>
        <v>571.0259007367998</v>
      </c>
    </row>
    <row r="73" spans="1:16" ht="12.75">
      <c r="A73" s="2">
        <v>68</v>
      </c>
      <c r="B73" s="4" t="s">
        <v>61</v>
      </c>
      <c r="C73" s="4" t="s">
        <v>54</v>
      </c>
      <c r="D73" s="23">
        <v>18.29</v>
      </c>
      <c r="E73" s="6">
        <f>IF(D73&lt;8,,IF(D73&lt;8,,SUM(7.86*(POWER((D73-8),1.1)))))</f>
        <v>102.1126291319251</v>
      </c>
      <c r="F73" s="5">
        <v>10.5</v>
      </c>
      <c r="G73" s="6">
        <f>IF(F73&lt;0.1,,IF(F73&gt;13,,SUM(46.0849*(POWER((13-F73),1.81)))))</f>
        <v>242.00819088885308</v>
      </c>
      <c r="H73" s="7">
        <v>110</v>
      </c>
      <c r="I73" s="6">
        <f>IF(H73&lt;75,,IF(H73&lt;75,,SUM(1.84523*(POWER((H73-75),1.348)))))</f>
        <v>222.5636477175478</v>
      </c>
      <c r="J73" s="8"/>
      <c r="K73" s="6">
        <f>IF(J73&lt;210,,IF(J73&lt;210,,SUM(0.188807*(POWER((J73-210),1.41)))))</f>
        <v>0</v>
      </c>
      <c r="L73" s="27"/>
      <c r="M73" s="10" t="s">
        <v>9</v>
      </c>
      <c r="N73" s="56"/>
      <c r="O73" s="6">
        <f>IF((L73*60+N73)&lt;0.1,,IF((L73*60+N73)&gt;185,,SUM(0.19889*(POWER((185-(L73*60+N73)),1.88)))))</f>
        <v>0</v>
      </c>
      <c r="P73" s="11">
        <f>SUM(E73,G73,I73,K73,O73)</f>
        <v>566.684467738326</v>
      </c>
    </row>
    <row r="74" spans="1:16" ht="12.75">
      <c r="A74" s="2">
        <v>69</v>
      </c>
      <c r="B74" s="4" t="s">
        <v>99</v>
      </c>
      <c r="C74" s="4" t="s">
        <v>24</v>
      </c>
      <c r="D74" s="23">
        <v>26.22</v>
      </c>
      <c r="E74" s="6">
        <f>IF(D74&lt;8,,IF(D74&lt;8,,SUM(7.86*(POWER((D74-8),1.1)))))</f>
        <v>191.436945380161</v>
      </c>
      <c r="F74" s="5">
        <v>10.73</v>
      </c>
      <c r="G74" s="6">
        <f>IF(F74&lt;0.1,,IF(F74&gt;13,,SUM(46.0849*(POWER((13-F74),1.81)))))</f>
        <v>203.21953391241453</v>
      </c>
      <c r="H74" s="7"/>
      <c r="I74" s="6">
        <f>IF(H74&lt;75,,IF(H74&lt;75,,SUM(1.84523*(POWER((H74-75),1.348)))))</f>
        <v>0</v>
      </c>
      <c r="J74" s="8">
        <v>310</v>
      </c>
      <c r="K74" s="6">
        <f>IF(J74&lt;210,,IF(J74&lt;210,,SUM(0.188807*(POWER((J74-210),1.41)))))</f>
        <v>124.74354783797025</v>
      </c>
      <c r="L74" s="27">
        <v>2</v>
      </c>
      <c r="M74" s="10" t="s">
        <v>9</v>
      </c>
      <c r="N74" s="56">
        <v>52.48</v>
      </c>
      <c r="O74" s="6">
        <f>IF((L74*60+N74)&lt;0.1,,IF((L74*60+N74)&gt;185,,SUM(0.19889*(POWER((185-(L74*60+N74)),1.88)))))</f>
        <v>23.020199659369833</v>
      </c>
      <c r="P74" s="11">
        <f>SUM(E74,G74,I74,K74,O74)</f>
        <v>542.4202267899157</v>
      </c>
    </row>
    <row r="75" spans="1:16" ht="12.75">
      <c r="A75" s="2">
        <v>70</v>
      </c>
      <c r="B75" s="4" t="s">
        <v>50</v>
      </c>
      <c r="C75" s="4" t="s">
        <v>19</v>
      </c>
      <c r="D75" s="8">
        <v>31.99</v>
      </c>
      <c r="E75" s="6">
        <f>IF(D75&lt;8,,IF(D75&lt;8,,SUM(7.86*(POWER((D75-8),1.1)))))</f>
        <v>259.09308300581347</v>
      </c>
      <c r="F75" s="5">
        <v>11.46</v>
      </c>
      <c r="G75" s="6">
        <f>IF(F75&lt;0.1,,IF(F75&gt;13,,SUM(46.0849*(POWER((13-F75),1.81)))))</f>
        <v>100.68647906744114</v>
      </c>
      <c r="H75" s="7"/>
      <c r="I75" s="6">
        <f>IF(H75&lt;75,,IF(H75&lt;75,,SUM(1.84523*(POWER((H75-75),1.348)))))</f>
        <v>0</v>
      </c>
      <c r="J75" s="8">
        <v>270</v>
      </c>
      <c r="K75" s="6">
        <f>IF(J75&lt;210,,IF(J75&lt;210,,SUM(0.188807*(POWER((J75-210),1.41)))))</f>
        <v>60.703167710990364</v>
      </c>
      <c r="L75" s="9">
        <v>2</v>
      </c>
      <c r="M75" s="10" t="s">
        <v>9</v>
      </c>
      <c r="N75" s="56">
        <v>35.43</v>
      </c>
      <c r="O75" s="6">
        <f>IF((L75*60+N75)&lt;0.1,,IF((L75*60+N75)&gt;185,,SUM(0.19889*(POWER((185-(L75*60+N75)),1.88)))))</f>
        <v>115.8279681063954</v>
      </c>
      <c r="P75" s="11">
        <f>SUM(E75,G75,I75,K75,O75)</f>
        <v>536.3106978906404</v>
      </c>
    </row>
    <row r="76" spans="1:16" ht="12.75">
      <c r="A76" s="2">
        <v>71</v>
      </c>
      <c r="B76" s="4" t="s">
        <v>98</v>
      </c>
      <c r="C76" s="4" t="s">
        <v>24</v>
      </c>
      <c r="D76" s="23">
        <v>16.5</v>
      </c>
      <c r="E76" s="6">
        <f>IF(D76&lt;8,,IF(D76&lt;8,,SUM(7.86*(POWER((D76-8),1.1)))))</f>
        <v>82.75292708723755</v>
      </c>
      <c r="F76" s="5">
        <v>10.35</v>
      </c>
      <c r="G76" s="6">
        <f>IF(F76&lt;0.1,,IF(F76&gt;13,,SUM(46.0849*(POWER((13-F76),1.81)))))</f>
        <v>268.92655052339325</v>
      </c>
      <c r="H76" s="7"/>
      <c r="I76" s="6">
        <f>IF(H76&lt;75,,IF(H76&lt;75,,SUM(1.84523*(POWER((H76-75),1.348)))))</f>
        <v>0</v>
      </c>
      <c r="J76" s="8"/>
      <c r="K76" s="6">
        <f>IF(J76&lt;210,,IF(J76&lt;210,,SUM(0.188807*(POWER((J76-210),1.41)))))</f>
        <v>0</v>
      </c>
      <c r="L76" s="27">
        <v>2</v>
      </c>
      <c r="M76" s="10" t="s">
        <v>9</v>
      </c>
      <c r="N76" s="56">
        <v>28.44</v>
      </c>
      <c r="O76" s="6">
        <f>IF((L76*60+N76)&lt;0.1,,IF((L76*60+N76)&gt;185,,SUM(0.19889*(POWER((185-(L76*60+N76)),1.88)))))</f>
        <v>172.609454255684</v>
      </c>
      <c r="P76" s="11">
        <f>SUM(E76,G76,I76,K76,O76)</f>
        <v>524.2889318663148</v>
      </c>
    </row>
    <row r="77" spans="1:16" ht="12.75">
      <c r="A77" s="2">
        <v>72</v>
      </c>
      <c r="B77" s="4" t="s">
        <v>66</v>
      </c>
      <c r="C77" s="4" t="s">
        <v>26</v>
      </c>
      <c r="D77" s="8">
        <v>19.38</v>
      </c>
      <c r="E77" s="6">
        <f>IF(D77&lt;8,,IF(D77&lt;8,,SUM(7.86*(POWER((D77-8),1.1)))))</f>
        <v>114.07199429974253</v>
      </c>
      <c r="F77" s="5">
        <v>11.42</v>
      </c>
      <c r="G77" s="6">
        <f>IF(F77&lt;0.1,,IF(F77&gt;13,,SUM(46.0849*(POWER((13-F77),1.81)))))</f>
        <v>105.46976463253266</v>
      </c>
      <c r="H77" s="7"/>
      <c r="I77" s="6">
        <f>IF(H77&lt;75,,IF(H77&lt;75,,SUM(1.84523*(POWER((H77-75),1.348)))))</f>
        <v>0</v>
      </c>
      <c r="J77" s="8">
        <v>294</v>
      </c>
      <c r="K77" s="6">
        <f>IF(J77&lt;210,,IF(J77&lt;210,,SUM(0.188807*(POWER((J77-210),1.41)))))</f>
        <v>97.55552827739842</v>
      </c>
      <c r="L77" s="9">
        <v>2</v>
      </c>
      <c r="M77" s="10" t="s">
        <v>9</v>
      </c>
      <c r="N77" s="55">
        <v>32.92</v>
      </c>
      <c r="O77" s="6">
        <f>IF((L77*60+N77)&lt;0.1,,IF((L77*60+N77)&gt;185,,SUM(0.19889*(POWER((185-(L77*60+N77)),1.88)))))</f>
        <v>134.99993016335935</v>
      </c>
      <c r="P77" s="11">
        <f>SUM(E77,G77,I77,K77,O77)</f>
        <v>452.09721737303295</v>
      </c>
    </row>
    <row r="78" spans="1:16" ht="12.75">
      <c r="A78" s="2">
        <v>73</v>
      </c>
      <c r="B78" s="4" t="s">
        <v>69</v>
      </c>
      <c r="C78" s="4" t="s">
        <v>26</v>
      </c>
      <c r="D78" s="8">
        <v>20.12</v>
      </c>
      <c r="E78" s="6">
        <f>IF(D78&lt;8,,IF(D78&lt;8,,SUM(7.86*(POWER((D78-8),1.1)))))</f>
        <v>122.25747664637258</v>
      </c>
      <c r="F78" s="5"/>
      <c r="G78" s="6">
        <f>IF(F78&lt;0.1,,IF(F78&gt;13,,SUM(46.0849*(POWER((13-F78),1.81)))))</f>
        <v>0</v>
      </c>
      <c r="H78" s="7">
        <v>110</v>
      </c>
      <c r="I78" s="6">
        <f>IF(H78&lt;75,,IF(H78&lt;75,,SUM(1.84523*(POWER((H78-75),1.348)))))</f>
        <v>222.5636477175478</v>
      </c>
      <c r="J78" s="8"/>
      <c r="K78" s="6">
        <f>IF(J78&lt;210,,IF(J78&lt;210,,SUM(0.188807*(POWER((J78-210),1.41)))))</f>
        <v>0</v>
      </c>
      <c r="L78" s="9">
        <v>2</v>
      </c>
      <c r="M78" s="10" t="s">
        <v>9</v>
      </c>
      <c r="N78" s="55">
        <v>46.1</v>
      </c>
      <c r="O78" s="6">
        <f>IF((L78*60+N78)&lt;0.1,,IF((L78*60+N78)&gt;185,,SUM(0.19889*(POWER((185-(L78*60+N78)),1.88)))))</f>
        <v>49.92995097195071</v>
      </c>
      <c r="P78" s="11">
        <f>SUM(E78,G78,I78,K78,O78)</f>
        <v>394.75107533587106</v>
      </c>
    </row>
    <row r="79" spans="1:16" ht="12.75">
      <c r="A79" s="2">
        <v>74</v>
      </c>
      <c r="B79" s="4" t="s">
        <v>97</v>
      </c>
      <c r="C79" s="4" t="s">
        <v>24</v>
      </c>
      <c r="D79" s="23">
        <v>23.35</v>
      </c>
      <c r="E79" s="6">
        <f>IF(D79&lt;8,,IF(D79&lt;8,,SUM(7.86*(POWER((D79-8),1.1)))))</f>
        <v>158.541062295856</v>
      </c>
      <c r="F79" s="5">
        <v>11.38</v>
      </c>
      <c r="G79" s="6">
        <f>IF(F79&lt;0.1,,IF(F79&gt;13,,SUM(46.0849*(POWER((13-F79),1.81)))))</f>
        <v>110.35215680843487</v>
      </c>
      <c r="H79" s="7"/>
      <c r="I79" s="6">
        <f>IF(H79&lt;75,,IF(H79&lt;75,,SUM(1.84523*(POWER((H79-75),1.348)))))</f>
        <v>0</v>
      </c>
      <c r="J79" s="8">
        <v>258</v>
      </c>
      <c r="K79" s="6">
        <f>IF(J79&lt;210,,IF(J79&lt;210,,SUM(0.188807*(POWER((J79-210),1.41)))))</f>
        <v>44.31678395851813</v>
      </c>
      <c r="L79" s="27">
        <v>2</v>
      </c>
      <c r="M79" s="10" t="s">
        <v>9</v>
      </c>
      <c r="N79" s="55">
        <v>55.25</v>
      </c>
      <c r="O79" s="6">
        <f>IF((L79*60+N79)&lt;0.1,,IF((L79*60+N79)&gt;185,,SUM(0.19889*(POWER((185-(L79*60+N79)),1.88)))))</f>
        <v>14.386051983418596</v>
      </c>
      <c r="P79" s="11">
        <f>SUM(E79,G79,I79,K79,O79)</f>
        <v>327.59605504622766</v>
      </c>
    </row>
    <row r="80" spans="1:16" ht="12.75">
      <c r="A80" s="2">
        <v>75</v>
      </c>
      <c r="B80" s="4" t="s">
        <v>32</v>
      </c>
      <c r="C80" s="4" t="s">
        <v>21</v>
      </c>
      <c r="D80" s="21">
        <v>16.74</v>
      </c>
      <c r="E80" s="6">
        <f>IF(D80&lt;8,,IF(D80&lt;8,,SUM(7.86*(POWER((D80-8),1.1)))))</f>
        <v>85.32673384572321</v>
      </c>
      <c r="F80" s="5">
        <v>12</v>
      </c>
      <c r="G80" s="6">
        <f>IF(F80&lt;0.1,,IF(F80&gt;13,,SUM(46.0849*(POWER((13-F80),1.81)))))</f>
        <v>46.0849</v>
      </c>
      <c r="H80" s="7"/>
      <c r="I80" s="6">
        <f>IF(H80&lt;75,,IF(H80&lt;75,,SUM(1.84523*(POWER((H80-75),1.348)))))</f>
        <v>0</v>
      </c>
      <c r="J80" s="8">
        <v>231</v>
      </c>
      <c r="K80" s="6">
        <f>IF(J80&lt;210,,IF(J80&lt;210,,SUM(0.188807*(POWER((J80-210),1.41)))))</f>
        <v>13.814885738372912</v>
      </c>
      <c r="L80" s="9">
        <v>2</v>
      </c>
      <c r="M80" s="10" t="s">
        <v>9</v>
      </c>
      <c r="N80" s="55">
        <v>36.42</v>
      </c>
      <c r="O80" s="6">
        <f>IF((L80*60+N80)&lt;0.1,,IF((L80*60+N80)&gt;185,,SUM(0.19889*(POWER((185-(L80*60+N80)),1.88)))))</f>
        <v>108.64504640020928</v>
      </c>
      <c r="P80" s="11">
        <f>SUM(E80,G80,I80,K80,O80)</f>
        <v>253.8715659843054</v>
      </c>
    </row>
    <row r="81" spans="1:16" ht="12.7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31"/>
      <c r="M81" s="1"/>
      <c r="N81" s="26"/>
      <c r="O81" s="1"/>
      <c r="P81" s="1"/>
    </row>
    <row r="82" spans="1:16" ht="12.7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31"/>
      <c r="M82" s="1"/>
      <c r="N82" s="26"/>
      <c r="O82" s="1"/>
      <c r="P82" s="1"/>
    </row>
    <row r="83" spans="1:16" ht="12.7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31"/>
      <c r="M83" s="1"/>
      <c r="N83" s="26"/>
      <c r="O83" s="1"/>
      <c r="P83" s="1"/>
    </row>
    <row r="84" spans="1:16" ht="12.7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31"/>
      <c r="M84" s="1"/>
      <c r="N84" s="26"/>
      <c r="O84" s="1"/>
      <c r="P84" s="1"/>
    </row>
    <row r="85" spans="1:16" ht="12.7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31"/>
      <c r="M85" s="1"/>
      <c r="N85" s="26"/>
      <c r="O85" s="1"/>
      <c r="P85" s="1"/>
    </row>
    <row r="86" spans="1:14" s="1" customFormat="1" ht="12.75">
      <c r="A86" s="3"/>
      <c r="L86" s="31"/>
      <c r="N86" s="26"/>
    </row>
    <row r="87" spans="1:14" s="1" customFormat="1" ht="12.75">
      <c r="A87" s="3"/>
      <c r="L87" s="31"/>
      <c r="N87" s="26"/>
    </row>
    <row r="88" spans="1:14" s="1" customFormat="1" ht="12">
      <c r="A88" s="30"/>
      <c r="L88" s="31"/>
      <c r="N88" s="26"/>
    </row>
    <row r="89" spans="1:14" s="1" customFormat="1" ht="12.75">
      <c r="A89" s="3"/>
      <c r="L89" s="31"/>
      <c r="N89" s="26"/>
    </row>
    <row r="90" spans="1:16" s="1" customFormat="1" ht="12.75">
      <c r="A90" s="3"/>
      <c r="B90"/>
      <c r="C90"/>
      <c r="D90"/>
      <c r="E90"/>
      <c r="F90"/>
      <c r="G90"/>
      <c r="H90" s="13"/>
      <c r="I90"/>
      <c r="J90"/>
      <c r="K90"/>
      <c r="L90" s="28"/>
      <c r="M90"/>
      <c r="N90" s="54"/>
      <c r="O90"/>
      <c r="P90"/>
    </row>
    <row r="91" spans="1:16" s="1" customFormat="1" ht="12.75">
      <c r="A91" s="3"/>
      <c r="B91"/>
      <c r="C91"/>
      <c r="D91"/>
      <c r="E91"/>
      <c r="F91"/>
      <c r="G91"/>
      <c r="H91" s="13"/>
      <c r="I91"/>
      <c r="J91"/>
      <c r="K91"/>
      <c r="L91" s="28"/>
      <c r="M91"/>
      <c r="N91" s="54"/>
      <c r="O91"/>
      <c r="P91"/>
    </row>
    <row r="92" spans="1:16" s="1" customFormat="1" ht="12.75">
      <c r="A92" s="3"/>
      <c r="B92"/>
      <c r="C92"/>
      <c r="D92"/>
      <c r="E92"/>
      <c r="F92"/>
      <c r="G92"/>
      <c r="H92" s="13"/>
      <c r="I92"/>
      <c r="J92"/>
      <c r="K92"/>
      <c r="L92" s="28"/>
      <c r="M92"/>
      <c r="N92" s="54"/>
      <c r="O92"/>
      <c r="P92"/>
    </row>
    <row r="93" spans="1:16" s="1" customFormat="1" ht="12.75">
      <c r="A93" s="3"/>
      <c r="B93"/>
      <c r="C93"/>
      <c r="D93"/>
      <c r="E93"/>
      <c r="F93"/>
      <c r="G93"/>
      <c r="H93" s="13"/>
      <c r="I93"/>
      <c r="J93"/>
      <c r="K93"/>
      <c r="L93" s="28"/>
      <c r="M93"/>
      <c r="N93" s="54"/>
      <c r="O93"/>
      <c r="P93"/>
    </row>
    <row r="94" spans="1:16" s="1" customFormat="1" ht="12.75">
      <c r="A94" s="3"/>
      <c r="B94"/>
      <c r="C94"/>
      <c r="D94"/>
      <c r="E94"/>
      <c r="F94"/>
      <c r="G94"/>
      <c r="H94" s="13"/>
      <c r="I94"/>
      <c r="J94"/>
      <c r="K94"/>
      <c r="L94" s="28"/>
      <c r="M94"/>
      <c r="N94" s="54"/>
      <c r="O94"/>
      <c r="P94"/>
    </row>
    <row r="95" spans="1:16" s="1" customFormat="1" ht="12">
      <c r="A95" s="30"/>
      <c r="B95"/>
      <c r="C95"/>
      <c r="D95"/>
      <c r="E95"/>
      <c r="F95"/>
      <c r="G95"/>
      <c r="H95" s="13"/>
      <c r="I95"/>
      <c r="J95"/>
      <c r="K95"/>
      <c r="L95" s="28"/>
      <c r="M95"/>
      <c r="N95" s="54"/>
      <c r="O95"/>
      <c r="P95"/>
    </row>
    <row r="96" spans="1:16" s="1" customFormat="1" ht="12.75">
      <c r="A96" s="3"/>
      <c r="B96"/>
      <c r="C96"/>
      <c r="D96"/>
      <c r="E96"/>
      <c r="F96"/>
      <c r="G96"/>
      <c r="H96" s="13"/>
      <c r="I96"/>
      <c r="J96"/>
      <c r="K96"/>
      <c r="L96" s="28"/>
      <c r="M96"/>
      <c r="N96" s="54"/>
      <c r="O96"/>
      <c r="P96"/>
    </row>
    <row r="97" spans="1:16" s="1" customFormat="1" ht="12.75">
      <c r="A97" s="3"/>
      <c r="B97"/>
      <c r="C97"/>
      <c r="D97"/>
      <c r="E97"/>
      <c r="F97"/>
      <c r="G97"/>
      <c r="H97" s="13"/>
      <c r="I97"/>
      <c r="J97"/>
      <c r="K97"/>
      <c r="L97" s="28"/>
      <c r="M97"/>
      <c r="N97" s="54"/>
      <c r="O97"/>
      <c r="P97"/>
    </row>
    <row r="98" spans="1:16" s="1" customFormat="1" ht="12.75">
      <c r="A98" s="3"/>
      <c r="B98"/>
      <c r="C98"/>
      <c r="D98"/>
      <c r="E98"/>
      <c r="F98"/>
      <c r="G98"/>
      <c r="H98" s="13"/>
      <c r="I98"/>
      <c r="J98"/>
      <c r="K98"/>
      <c r="L98" s="28"/>
      <c r="M98"/>
      <c r="N98" s="54"/>
      <c r="O98"/>
      <c r="P98"/>
    </row>
    <row r="99" spans="1:16" s="1" customFormat="1" ht="12.75">
      <c r="A99" s="3"/>
      <c r="B99"/>
      <c r="C99"/>
      <c r="D99"/>
      <c r="E99"/>
      <c r="F99"/>
      <c r="G99"/>
      <c r="H99" s="13"/>
      <c r="I99"/>
      <c r="J99"/>
      <c r="K99"/>
      <c r="L99" s="28"/>
      <c r="M99"/>
      <c r="N99" s="54"/>
      <c r="O99"/>
      <c r="P99"/>
    </row>
    <row r="100" spans="1:16" s="1" customFormat="1" ht="12.75">
      <c r="A100" s="3"/>
      <c r="B100"/>
      <c r="C100"/>
      <c r="D100"/>
      <c r="E100"/>
      <c r="F100"/>
      <c r="G100"/>
      <c r="H100" s="13"/>
      <c r="I100"/>
      <c r="J100"/>
      <c r="K100"/>
      <c r="L100" s="28"/>
      <c r="M100"/>
      <c r="N100" s="54"/>
      <c r="O100"/>
      <c r="P100"/>
    </row>
    <row r="101" spans="1:16" s="1" customFormat="1" ht="12.75">
      <c r="A101" s="3"/>
      <c r="B101"/>
      <c r="C101"/>
      <c r="D101"/>
      <c r="E101"/>
      <c r="F101"/>
      <c r="G101"/>
      <c r="H101"/>
      <c r="I101"/>
      <c r="J101"/>
      <c r="K101"/>
      <c r="L101" s="28"/>
      <c r="M101"/>
      <c r="N101" s="54"/>
      <c r="O101"/>
      <c r="P101"/>
    </row>
    <row r="102" spans="1:16" s="1" customFormat="1" ht="12">
      <c r="A102" s="30"/>
      <c r="B102"/>
      <c r="C102"/>
      <c r="D102"/>
      <c r="E102"/>
      <c r="F102"/>
      <c r="G102"/>
      <c r="H102"/>
      <c r="I102"/>
      <c r="J102"/>
      <c r="K102"/>
      <c r="L102" s="28"/>
      <c r="M102"/>
      <c r="N102" s="54"/>
      <c r="O102"/>
      <c r="P102"/>
    </row>
    <row r="103" spans="1:16" ht="12">
      <c r="A103" s="12"/>
      <c r="B103"/>
      <c r="C103"/>
      <c r="D103"/>
      <c r="E103"/>
      <c r="F103"/>
      <c r="G103"/>
      <c r="H103"/>
      <c r="I103"/>
      <c r="J103"/>
      <c r="K103"/>
      <c r="L103" s="28"/>
      <c r="M103"/>
      <c r="N103" s="54"/>
      <c r="O103"/>
      <c r="P103"/>
    </row>
    <row r="104" spans="1:16" ht="12">
      <c r="A104" s="12"/>
      <c r="B104"/>
      <c r="C104"/>
      <c r="D104"/>
      <c r="E104"/>
      <c r="F104"/>
      <c r="G104"/>
      <c r="H104"/>
      <c r="I104"/>
      <c r="J104"/>
      <c r="K104"/>
      <c r="L104" s="28"/>
      <c r="M104"/>
      <c r="N104" s="54"/>
      <c r="O104"/>
      <c r="P104"/>
    </row>
    <row r="105" spans="1:16" ht="12">
      <c r="A105" s="12"/>
      <c r="B105"/>
      <c r="C105"/>
      <c r="D105"/>
      <c r="E105"/>
      <c r="F105"/>
      <c r="G105"/>
      <c r="H105"/>
      <c r="I105"/>
      <c r="J105"/>
      <c r="K105"/>
      <c r="L105" s="28"/>
      <c r="M105"/>
      <c r="N105" s="54"/>
      <c r="O105"/>
      <c r="P105"/>
    </row>
    <row r="106" spans="1:16" ht="12">
      <c r="A106" s="12"/>
      <c r="B106"/>
      <c r="C106"/>
      <c r="D106"/>
      <c r="E106"/>
      <c r="F106"/>
      <c r="G106"/>
      <c r="H106"/>
      <c r="I106"/>
      <c r="J106"/>
      <c r="K106"/>
      <c r="L106" s="28"/>
      <c r="M106"/>
      <c r="N106" s="54"/>
      <c r="O106"/>
      <c r="P106"/>
    </row>
    <row r="107" spans="1:16" ht="12">
      <c r="A107" s="12"/>
      <c r="B107"/>
      <c r="C107"/>
      <c r="D107"/>
      <c r="E107"/>
      <c r="F107"/>
      <c r="G107"/>
      <c r="H107"/>
      <c r="I107"/>
      <c r="J107"/>
      <c r="K107"/>
      <c r="L107" s="28"/>
      <c r="M107"/>
      <c r="N107" s="54"/>
      <c r="O107"/>
      <c r="P107"/>
    </row>
    <row r="108" spans="1:16" ht="12">
      <c r="A108" s="12"/>
      <c r="B108"/>
      <c r="C108"/>
      <c r="D108"/>
      <c r="E108"/>
      <c r="F108"/>
      <c r="G108"/>
      <c r="H108"/>
      <c r="I108"/>
      <c r="J108"/>
      <c r="K108"/>
      <c r="L108" s="28"/>
      <c r="M108"/>
      <c r="N108" s="54"/>
      <c r="O108"/>
      <c r="P108"/>
    </row>
    <row r="109" spans="1:16" ht="12">
      <c r="A109" s="12"/>
      <c r="B109"/>
      <c r="C109"/>
      <c r="D109"/>
      <c r="E109"/>
      <c r="F109"/>
      <c r="G109"/>
      <c r="H109"/>
      <c r="I109"/>
      <c r="J109"/>
      <c r="K109"/>
      <c r="L109" s="28"/>
      <c r="M109"/>
      <c r="N109" s="54"/>
      <c r="O109"/>
      <c r="P109"/>
    </row>
    <row r="110" spans="1:16" ht="12">
      <c r="A110" s="12"/>
      <c r="B110"/>
      <c r="C110"/>
      <c r="D110"/>
      <c r="E110"/>
      <c r="F110"/>
      <c r="G110"/>
      <c r="H110"/>
      <c r="I110"/>
      <c r="J110"/>
      <c r="K110"/>
      <c r="L110" s="28"/>
      <c r="M110"/>
      <c r="N110" s="54"/>
      <c r="O110"/>
      <c r="P110"/>
    </row>
    <row r="111" spans="1:16" ht="12">
      <c r="A111" s="12"/>
      <c r="B111"/>
      <c r="C111"/>
      <c r="D111"/>
      <c r="E111"/>
      <c r="F111"/>
      <c r="G111"/>
      <c r="H111"/>
      <c r="I111"/>
      <c r="J111"/>
      <c r="K111"/>
      <c r="L111" s="28"/>
      <c r="M111"/>
      <c r="N111" s="54"/>
      <c r="O111"/>
      <c r="P111"/>
    </row>
    <row r="112" spans="1:16" ht="12">
      <c r="A112" s="12"/>
      <c r="B112"/>
      <c r="C112"/>
      <c r="D112"/>
      <c r="E112"/>
      <c r="F112"/>
      <c r="G112"/>
      <c r="H112"/>
      <c r="I112"/>
      <c r="J112"/>
      <c r="K112"/>
      <c r="L112" s="28"/>
      <c r="M112"/>
      <c r="N112" s="54"/>
      <c r="O112"/>
      <c r="P112"/>
    </row>
    <row r="113" spans="1:16" ht="12">
      <c r="A113" s="12"/>
      <c r="B113"/>
      <c r="C113"/>
      <c r="D113"/>
      <c r="E113"/>
      <c r="F113"/>
      <c r="G113"/>
      <c r="H113"/>
      <c r="I113"/>
      <c r="J113"/>
      <c r="K113"/>
      <c r="L113" s="28"/>
      <c r="M113"/>
      <c r="N113" s="54"/>
      <c r="O113"/>
      <c r="P113"/>
    </row>
    <row r="114" spans="1:16" ht="12">
      <c r="A114" s="12"/>
      <c r="B114"/>
      <c r="C114"/>
      <c r="D114"/>
      <c r="E114"/>
      <c r="F114"/>
      <c r="G114"/>
      <c r="H114"/>
      <c r="I114"/>
      <c r="J114"/>
      <c r="K114"/>
      <c r="L114" s="28"/>
      <c r="M114"/>
      <c r="N114" s="54"/>
      <c r="O114"/>
      <c r="P114"/>
    </row>
    <row r="115" spans="1:16" ht="12">
      <c r="A115" s="12"/>
      <c r="B115"/>
      <c r="C115"/>
      <c r="D115"/>
      <c r="E115"/>
      <c r="F115"/>
      <c r="G115"/>
      <c r="H115"/>
      <c r="I115"/>
      <c r="J115"/>
      <c r="K115"/>
      <c r="L115" s="28"/>
      <c r="M115"/>
      <c r="N115" s="54"/>
      <c r="O115"/>
      <c r="P115"/>
    </row>
    <row r="116" spans="1:16" ht="12">
      <c r="A116" s="12"/>
      <c r="B116"/>
      <c r="C116"/>
      <c r="D116"/>
      <c r="E116"/>
      <c r="F116"/>
      <c r="G116"/>
      <c r="H116"/>
      <c r="I116"/>
      <c r="J116"/>
      <c r="K116"/>
      <c r="L116" s="28"/>
      <c r="M116"/>
      <c r="N116" s="54"/>
      <c r="O116"/>
      <c r="P116"/>
    </row>
    <row r="117" spans="1:16" ht="12">
      <c r="A117" s="12"/>
      <c r="B117"/>
      <c r="C117"/>
      <c r="D117"/>
      <c r="E117"/>
      <c r="F117"/>
      <c r="G117"/>
      <c r="H117"/>
      <c r="I117"/>
      <c r="J117"/>
      <c r="K117"/>
      <c r="L117" s="28"/>
      <c r="M117"/>
      <c r="N117" s="54"/>
      <c r="O117"/>
      <c r="P117"/>
    </row>
    <row r="118" spans="1:16" ht="12">
      <c r="A118" s="12"/>
      <c r="B118"/>
      <c r="C118"/>
      <c r="D118"/>
      <c r="E118"/>
      <c r="F118"/>
      <c r="G118"/>
      <c r="H118"/>
      <c r="I118"/>
      <c r="J118"/>
      <c r="K118"/>
      <c r="L118" s="28"/>
      <c r="M118"/>
      <c r="N118" s="54"/>
      <c r="O118"/>
      <c r="P118"/>
    </row>
    <row r="119" spans="1:16" ht="12">
      <c r="A119" s="12"/>
      <c r="B119"/>
      <c r="C119"/>
      <c r="D119"/>
      <c r="E119"/>
      <c r="F119"/>
      <c r="G119"/>
      <c r="H119"/>
      <c r="I119"/>
      <c r="J119"/>
      <c r="K119"/>
      <c r="L119" s="28"/>
      <c r="M119"/>
      <c r="N119" s="54"/>
      <c r="O119"/>
      <c r="P119"/>
    </row>
    <row r="120" spans="1:16" ht="12">
      <c r="A120" s="12"/>
      <c r="B120"/>
      <c r="C120"/>
      <c r="D120"/>
      <c r="E120"/>
      <c r="F120"/>
      <c r="G120"/>
      <c r="H120"/>
      <c r="I120"/>
      <c r="J120"/>
      <c r="K120"/>
      <c r="L120" s="28"/>
      <c r="M120"/>
      <c r="N120" s="54"/>
      <c r="O120"/>
      <c r="P120"/>
    </row>
    <row r="121" spans="1:16" ht="12">
      <c r="A121" s="12"/>
      <c r="B121"/>
      <c r="C121"/>
      <c r="D121"/>
      <c r="E121"/>
      <c r="F121"/>
      <c r="G121"/>
      <c r="H121"/>
      <c r="I121"/>
      <c r="J121"/>
      <c r="K121"/>
      <c r="L121" s="28"/>
      <c r="M121"/>
      <c r="N121" s="54"/>
      <c r="O121"/>
      <c r="P121"/>
    </row>
    <row r="122" spans="1:16" ht="12">
      <c r="A122" s="12"/>
      <c r="B122"/>
      <c r="C122"/>
      <c r="D122"/>
      <c r="E122"/>
      <c r="F122"/>
      <c r="G122"/>
      <c r="H122"/>
      <c r="I122"/>
      <c r="J122"/>
      <c r="K122"/>
      <c r="L122" s="28"/>
      <c r="M122"/>
      <c r="N122" s="54"/>
      <c r="O122"/>
      <c r="P122"/>
    </row>
    <row r="123" ht="12">
      <c r="A123" s="12"/>
    </row>
    <row r="124" ht="12">
      <c r="A124" s="12"/>
    </row>
    <row r="125" ht="12">
      <c r="A125" s="12"/>
    </row>
    <row r="126" ht="12">
      <c r="A126" s="12"/>
    </row>
    <row r="127" ht="12">
      <c r="A127" s="12"/>
    </row>
    <row r="128" ht="12">
      <c r="A128" s="12"/>
    </row>
    <row r="129" ht="12">
      <c r="A129" s="12"/>
    </row>
    <row r="130" ht="12">
      <c r="A130" s="12"/>
    </row>
    <row r="131" ht="12">
      <c r="A131" s="12"/>
    </row>
    <row r="132" ht="12">
      <c r="A132" s="12"/>
    </row>
    <row r="133" ht="12">
      <c r="A133" s="12"/>
    </row>
    <row r="134" ht="12">
      <c r="A134" s="12"/>
    </row>
    <row r="135" ht="12">
      <c r="A135" s="12"/>
    </row>
  </sheetData>
  <sheetProtection/>
  <mergeCells count="2">
    <mergeCell ref="K1:P1"/>
    <mergeCell ref="B3:C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49">
      <selection activeCell="P74" sqref="P74"/>
    </sheetView>
  </sheetViews>
  <sheetFormatPr defaultColWidth="9.00390625" defaultRowHeight="12.75"/>
  <cols>
    <col min="1" max="1" width="7.875" style="0" customWidth="1"/>
    <col min="2" max="2" width="22.00390625" style="0" customWidth="1"/>
    <col min="3" max="3" width="24.50390625" style="0" customWidth="1"/>
    <col min="4" max="4" width="8.125" style="0" customWidth="1"/>
    <col min="5" max="5" width="7.75390625" style="0" customWidth="1"/>
    <col min="6" max="6" width="8.25390625" style="0" customWidth="1"/>
    <col min="7" max="7" width="8.00390625" style="0" customWidth="1"/>
    <col min="8" max="8" width="7.50390625" style="0" customWidth="1"/>
    <col min="9" max="9" width="8.00390625" style="0" customWidth="1"/>
    <col min="10" max="10" width="8.125" style="0" customWidth="1"/>
    <col min="11" max="11" width="7.25390625" style="0" customWidth="1"/>
    <col min="12" max="12" width="4.00390625" style="0" customWidth="1"/>
    <col min="13" max="13" width="2.25390625" style="0" customWidth="1"/>
    <col min="14" max="14" width="7.00390625" style="32" customWidth="1"/>
    <col min="15" max="15" width="8.00390625" style="0" customWidth="1"/>
    <col min="16" max="16" width="9.125" style="0" customWidth="1"/>
    <col min="18" max="18" width="16.00390625" style="0" customWidth="1"/>
  </cols>
  <sheetData>
    <row r="1" spans="1:10" ht="22.5">
      <c r="A1" s="16" t="s">
        <v>64</v>
      </c>
      <c r="C1" s="32"/>
      <c r="J1" s="51" t="s">
        <v>63</v>
      </c>
    </row>
    <row r="2" spans="1:10" ht="12.75" customHeight="1">
      <c r="A2" s="16"/>
      <c r="C2" s="32"/>
      <c r="J2" s="51"/>
    </row>
    <row r="3" spans="1:3" ht="15">
      <c r="A3" s="17"/>
      <c r="B3" s="20" t="s">
        <v>108</v>
      </c>
      <c r="C3" s="32"/>
    </row>
    <row r="5" spans="1:16" ht="12.75">
      <c r="A5" s="2" t="s">
        <v>0</v>
      </c>
      <c r="B5" s="2" t="s">
        <v>1</v>
      </c>
      <c r="C5" s="2" t="s">
        <v>2</v>
      </c>
      <c r="D5" s="2" t="s">
        <v>4</v>
      </c>
      <c r="E5" s="2" t="s">
        <v>3</v>
      </c>
      <c r="F5" s="2" t="s">
        <v>5</v>
      </c>
      <c r="G5" s="2" t="s">
        <v>3</v>
      </c>
      <c r="H5" s="2" t="s">
        <v>6</v>
      </c>
      <c r="I5" s="2" t="s">
        <v>3</v>
      </c>
      <c r="J5" s="2" t="s">
        <v>7</v>
      </c>
      <c r="K5" s="2" t="s">
        <v>3</v>
      </c>
      <c r="L5" s="86" t="s">
        <v>28</v>
      </c>
      <c r="M5" s="86"/>
      <c r="N5" s="87"/>
      <c r="O5" s="2" t="s">
        <v>3</v>
      </c>
      <c r="P5" s="2" t="s">
        <v>8</v>
      </c>
    </row>
    <row r="6" spans="1:16" ht="12.75">
      <c r="A6" s="2"/>
      <c r="B6" s="36" t="s">
        <v>23</v>
      </c>
      <c r="C6" s="36" t="s">
        <v>21</v>
      </c>
      <c r="D6" s="21">
        <v>26.32</v>
      </c>
      <c r="E6" s="6">
        <f>IF(D6&lt;8,,IF(D6&lt;8,,SUM(7.86*(POWER((D6-8),1.1)))))</f>
        <v>192.59302843908</v>
      </c>
      <c r="F6" s="5">
        <v>9.61</v>
      </c>
      <c r="G6" s="6">
        <f>IF(F6&lt;0.1,,IF(F6&gt;13,,SUM(46.0849*(POWER((13-F6),1.81)))))</f>
        <v>419.9717744211627</v>
      </c>
      <c r="H6" s="7">
        <v>115</v>
      </c>
      <c r="I6" s="6">
        <f>IF(H6&lt;75,,IF(H6&lt;75,,SUM(1.84523*(POWER((H6-75),1.348)))))</f>
        <v>266.4571479827842</v>
      </c>
      <c r="J6" s="21"/>
      <c r="K6" s="6">
        <f>IF(J6&lt;210,,IF(J6&lt;210,,SUM(0.188807*(POWER((J6-210),1.41)))))</f>
        <v>0</v>
      </c>
      <c r="L6" s="9">
        <v>2</v>
      </c>
      <c r="M6" s="10" t="s">
        <v>9</v>
      </c>
      <c r="N6" s="55">
        <v>16.6</v>
      </c>
      <c r="O6" s="6">
        <f>IF((L6*60+N6)&lt;0.1,,IF((L6*60+N6)&gt;185,,SUM(0.19889*(POWER((185-(L6*60+N6)),1.88)))))</f>
        <v>292.49754658451315</v>
      </c>
      <c r="P6" s="11">
        <f>SUM(E6,G6,I6,K6,O6)</f>
        <v>1171.51949742754</v>
      </c>
    </row>
    <row r="7" spans="1:16" ht="12.75">
      <c r="A7" s="2"/>
      <c r="B7" s="36" t="s">
        <v>22</v>
      </c>
      <c r="C7" s="36" t="s">
        <v>21</v>
      </c>
      <c r="D7" s="23">
        <v>27.54</v>
      </c>
      <c r="E7" s="6">
        <f>IF(D7&lt;8,,IF(D7&lt;8,,SUM(7.86*(POWER((D7-8),1.1)))))</f>
        <v>206.74716419787185</v>
      </c>
      <c r="F7" s="5">
        <v>10.37</v>
      </c>
      <c r="G7" s="6">
        <f>IF(F7&lt;0.1,,IF(F7&gt;13,,SUM(46.0849*(POWER((13-F7),1.81)))))</f>
        <v>265.264146597138</v>
      </c>
      <c r="H7" s="7">
        <v>115</v>
      </c>
      <c r="I7" s="6">
        <f>IF(H7&lt;75,,IF(H7&lt;75,,SUM(1.84523*(POWER((H7-75),1.348)))))</f>
        <v>266.4571479827842</v>
      </c>
      <c r="J7" s="8"/>
      <c r="K7" s="6">
        <f>IF(J7&lt;210,,IF(J7&lt;210,,SUM(0.188807*(POWER((J7-210),1.41)))))</f>
        <v>0</v>
      </c>
      <c r="L7" s="27">
        <v>2</v>
      </c>
      <c r="M7" s="10" t="s">
        <v>9</v>
      </c>
      <c r="N7" s="55">
        <v>21.54</v>
      </c>
      <c r="O7" s="6">
        <f>IF((L7*60+N7)&lt;0.1,,IF((L7*60+N7)&gt;185,,SUM(0.19889*(POWER((185-(L7*60+N7)),1.88)))))</f>
        <v>238.90301193602681</v>
      </c>
      <c r="P7" s="11">
        <f>SUM(E7,G7,I7,K7,O7)</f>
        <v>977.3714707138208</v>
      </c>
    </row>
    <row r="8" spans="1:16" ht="12.75">
      <c r="A8" s="2"/>
      <c r="B8" s="36" t="s">
        <v>31</v>
      </c>
      <c r="C8" s="36" t="s">
        <v>21</v>
      </c>
      <c r="D8" s="8">
        <v>19.29</v>
      </c>
      <c r="E8" s="6">
        <f>IF(D8&lt;8,,IF(D8&lt;8,,SUM(7.86*(POWER((D8-8),1.1)))))</f>
        <v>113.0800214392297</v>
      </c>
      <c r="F8" s="5">
        <v>10.46</v>
      </c>
      <c r="G8" s="6">
        <f>IF(F8&lt;0.1,,IF(F8&gt;13,,SUM(46.0849*(POWER((13-F8),1.81)))))</f>
        <v>249.06211774425046</v>
      </c>
      <c r="H8" s="7"/>
      <c r="I8" s="6">
        <f>IF(H8&lt;75,,IF(H8&lt;75,,SUM(1.84523*(POWER((H8-75),1.348)))))</f>
        <v>0</v>
      </c>
      <c r="J8" s="8">
        <v>308</v>
      </c>
      <c r="K8" s="6">
        <f>IF(J8&lt;210,,IF(J8&lt;210,,SUM(0.188807*(POWER((J8-210),1.41)))))</f>
        <v>121.2402598235447</v>
      </c>
      <c r="L8" s="27">
        <v>2</v>
      </c>
      <c r="M8" s="10" t="s">
        <v>9</v>
      </c>
      <c r="N8" s="55">
        <v>30.17</v>
      </c>
      <c r="O8" s="6">
        <f>IF((L8*60+N8)&lt;0.1,,IF((L8*60+N8)&gt;185,,SUM(0.19889*(POWER((185-(L8*60+N8)),1.88)))))</f>
        <v>157.57433382541188</v>
      </c>
      <c r="P8" s="11">
        <f>SUM(E8,G8,I8,K8,O8)</f>
        <v>640.9567328324367</v>
      </c>
    </row>
    <row r="9" spans="1:16" ht="12.75">
      <c r="A9" s="2"/>
      <c r="B9" s="36" t="s">
        <v>33</v>
      </c>
      <c r="C9" s="36" t="s">
        <v>21</v>
      </c>
      <c r="D9" s="23">
        <v>20.82</v>
      </c>
      <c r="E9" s="6">
        <f>IF(D9&lt;8,,IF(D9&lt;8,,SUM(7.86*(POWER((D9-8),1.1)))))</f>
        <v>130.04671123161418</v>
      </c>
      <c r="F9" s="5">
        <v>10.95</v>
      </c>
      <c r="G9" s="6">
        <f>IF(F9&lt;0.1,,IF(F9&gt;13,,SUM(46.0849*(POWER((13-F9),1.81)))))</f>
        <v>168.97915652444516</v>
      </c>
      <c r="H9" s="7"/>
      <c r="I9" s="6">
        <f>IF(H9&lt;75,,IF(H9&lt;75,,SUM(1.84523*(POWER((H9-75),1.348)))))</f>
        <v>0</v>
      </c>
      <c r="J9" s="21">
        <v>291</v>
      </c>
      <c r="K9" s="6">
        <f>IF(J9&lt;210,,IF(J9&lt;210,,SUM(0.188807*(POWER((J9-210),1.41)))))</f>
        <v>92.6791342650664</v>
      </c>
      <c r="L9" s="9">
        <v>2</v>
      </c>
      <c r="M9" s="10" t="s">
        <v>9</v>
      </c>
      <c r="N9" s="55">
        <v>24.39</v>
      </c>
      <c r="O9" s="6">
        <f>IF((L9*60+N9)&lt;0.1,,IF((L9*60+N9)&gt;185,,SUM(0.19889*(POWER((185-(L9*60+N9)),1.88)))))</f>
        <v>210.3017894034142</v>
      </c>
      <c r="P9" s="11">
        <f>SUM(E9,G9,I9,K9,O9)</f>
        <v>602.00679142454</v>
      </c>
    </row>
    <row r="10" spans="1:16" ht="12.75">
      <c r="A10" s="2"/>
      <c r="B10" s="36" t="s">
        <v>32</v>
      </c>
      <c r="C10" s="36" t="s">
        <v>21</v>
      </c>
      <c r="D10" s="21">
        <v>16.74</v>
      </c>
      <c r="E10" s="6">
        <f>IF(D10&lt;8,,IF(D10&lt;8,,SUM(7.86*(POWER((D10-8),1.1)))))</f>
        <v>85.32673384572321</v>
      </c>
      <c r="F10" s="5">
        <v>12</v>
      </c>
      <c r="G10" s="6">
        <f>IF(F10&lt;0.1,,IF(F10&gt;13,,SUM(46.0849*(POWER((13-F10),1.81)))))</f>
        <v>46.0849</v>
      </c>
      <c r="H10" s="7"/>
      <c r="I10" s="6">
        <f>IF(H10&lt;75,,IF(H10&lt;75,,SUM(1.84523*(POWER((H10-75),1.348)))))</f>
        <v>0</v>
      </c>
      <c r="J10" s="8">
        <v>231</v>
      </c>
      <c r="K10" s="6">
        <f>IF(J10&lt;210,,IF(J10&lt;210,,SUM(0.188807*(POWER((J10-210),1.41)))))</f>
        <v>13.814885738372912</v>
      </c>
      <c r="L10" s="9">
        <v>2</v>
      </c>
      <c r="M10" s="10" t="s">
        <v>9</v>
      </c>
      <c r="N10" s="55">
        <v>36.42</v>
      </c>
      <c r="O10" s="6">
        <f>IF((L10*60+N10)&lt;0.1,,IF((L10*60+N10)&gt;185,,SUM(0.19889*(POWER((185-(L10*60+N10)),1.88)))))</f>
        <v>108.64504640020928</v>
      </c>
      <c r="P10" s="11">
        <f>SUM(E10,G10,I10,K10,O10)</f>
        <v>253.8715659843054</v>
      </c>
    </row>
    <row r="11" spans="1:16" ht="12.75">
      <c r="A11" s="2"/>
      <c r="B11" s="36"/>
      <c r="C11" s="36"/>
      <c r="D11" s="23"/>
      <c r="E11" s="6"/>
      <c r="F11" s="5"/>
      <c r="G11" s="6"/>
      <c r="H11" s="7"/>
      <c r="I11" s="6"/>
      <c r="J11" s="8"/>
      <c r="K11" s="6"/>
      <c r="L11" s="27"/>
      <c r="M11" s="10"/>
      <c r="N11" s="55"/>
      <c r="O11" s="6"/>
      <c r="P11" s="10">
        <f>SUM(P6:P9)</f>
        <v>3391.8544923983372</v>
      </c>
    </row>
    <row r="12" spans="1:16" s="48" customFormat="1" ht="12.75">
      <c r="A12" s="41"/>
      <c r="B12" s="58"/>
      <c r="C12" s="58"/>
      <c r="D12" s="45"/>
      <c r="E12" s="44"/>
      <c r="F12" s="43"/>
      <c r="G12" s="44"/>
      <c r="H12" s="44"/>
      <c r="I12" s="44"/>
      <c r="J12" s="42"/>
      <c r="K12" s="44"/>
      <c r="L12" s="46"/>
      <c r="M12" s="47"/>
      <c r="N12" s="61"/>
      <c r="O12" s="44"/>
      <c r="P12" s="10"/>
    </row>
    <row r="13" spans="1:16" ht="12.75">
      <c r="A13" s="2"/>
      <c r="B13" s="36" t="s">
        <v>25</v>
      </c>
      <c r="C13" s="36" t="s">
        <v>54</v>
      </c>
      <c r="D13" s="23">
        <v>20.75</v>
      </c>
      <c r="E13" s="6">
        <f>IF(D13&lt;8,,IF(D13&lt;8,,SUM(7.86*(POWER((D13-8),1.1)))))</f>
        <v>129.26583303709515</v>
      </c>
      <c r="F13" s="5">
        <v>9.53</v>
      </c>
      <c r="G13" s="6">
        <f>IF(F13&lt;0.1,,IF(F13&gt;13,,SUM(46.0849*(POWER((13-F13),1.81)))))</f>
        <v>438.081586073754</v>
      </c>
      <c r="H13" s="7"/>
      <c r="I13" s="6">
        <f>IF(H13&lt;75,,IF(H13&lt;75,,SUM(1.84523*(POWER((H13-75),1.348)))))</f>
        <v>0</v>
      </c>
      <c r="J13" s="8">
        <v>385</v>
      </c>
      <c r="K13" s="6">
        <f>IF(J13&lt;210,,IF(J13&lt;210,,SUM(0.188807*(POWER((J13-210),1.41)))))</f>
        <v>274.60076344711894</v>
      </c>
      <c r="L13" s="9">
        <v>2</v>
      </c>
      <c r="M13" s="10" t="s">
        <v>9</v>
      </c>
      <c r="N13" s="55">
        <v>1.27</v>
      </c>
      <c r="O13" s="6">
        <f>IF((L13*60+N13)&lt;0.1,,IF((L13*60+N13)&gt;185,,SUM(0.19889*(POWER((185-(L13*60+N13)),1.88)))))</f>
        <v>490.65871204587864</v>
      </c>
      <c r="P13" s="11">
        <f>SUM(E13,G13,I13,K13,O13)</f>
        <v>1332.6068946038467</v>
      </c>
    </row>
    <row r="14" spans="1:16" ht="12.75">
      <c r="A14" s="2"/>
      <c r="B14" s="36" t="s">
        <v>53</v>
      </c>
      <c r="C14" s="36" t="s">
        <v>54</v>
      </c>
      <c r="D14" s="23">
        <v>27.83</v>
      </c>
      <c r="E14" s="6">
        <f>IF(D14&lt;8,,IF(D14&lt;8,,SUM(7.86*(POWER((D14-8),1.1)))))</f>
        <v>210.1249057583726</v>
      </c>
      <c r="F14" s="5">
        <v>9.84</v>
      </c>
      <c r="G14" s="6">
        <f>IF(F14&lt;0.1,,IF(F14&gt;13,,SUM(46.0849*(POWER((13-F14),1.81)))))</f>
        <v>369.82159641093483</v>
      </c>
      <c r="H14" s="7">
        <v>115</v>
      </c>
      <c r="I14" s="6">
        <f>IF(H14&lt;75,,IF(H14&lt;75,,SUM(1.84523*(POWER((H14-75),1.348)))))</f>
        <v>266.4571479827842</v>
      </c>
      <c r="J14" s="21"/>
      <c r="K14" s="6">
        <f>IF(J14&lt;210,,IF(J14&lt;210,,SUM(0.188807*(POWER((J14-210),1.41)))))</f>
        <v>0</v>
      </c>
      <c r="L14" s="9">
        <v>2</v>
      </c>
      <c r="M14" s="10" t="s">
        <v>9</v>
      </c>
      <c r="N14" s="55">
        <v>16.65</v>
      </c>
      <c r="O14" s="6">
        <f>IF((L14*60+N14)&lt;0.1,,IF((L14*60+N14)&gt;185,,SUM(0.19889*(POWER((185-(L14*60+N14)),1.88)))))</f>
        <v>291.9297310630272</v>
      </c>
      <c r="P14" s="11">
        <f>SUM(E14,G14,I14,K14,O14)</f>
        <v>1138.3333812151188</v>
      </c>
    </row>
    <row r="15" spans="1:16" ht="12.75">
      <c r="A15" s="2"/>
      <c r="B15" s="36" t="s">
        <v>57</v>
      </c>
      <c r="C15" s="36" t="s">
        <v>54</v>
      </c>
      <c r="D15" s="8">
        <v>21.12</v>
      </c>
      <c r="E15" s="6">
        <f>IF(D15&lt;8,,IF(D15&lt;8,,SUM(7.86*(POWER((D15-8),1.1)))))</f>
        <v>133.39813705894724</v>
      </c>
      <c r="F15" s="5">
        <v>10.16</v>
      </c>
      <c r="G15" s="6">
        <f>IF(F15&lt;0.1,,IF(F15&gt;13,,SUM(46.0849*(POWER((13-F15),1.81)))))</f>
        <v>304.83501077797365</v>
      </c>
      <c r="H15" s="7"/>
      <c r="I15" s="6">
        <f>IF(H15&lt;75,,IF(H15&lt;75,,SUM(1.84523*(POWER((H15-75),1.348)))))</f>
        <v>0</v>
      </c>
      <c r="J15" s="8">
        <v>318</v>
      </c>
      <c r="K15" s="6">
        <f>IF(J15&lt;210,,IF(J15&lt;210,,SUM(0.188807*(POWER((J15-210),1.41)))))</f>
        <v>139.0418657960084</v>
      </c>
      <c r="L15" s="9">
        <v>2</v>
      </c>
      <c r="M15" s="10" t="s">
        <v>9</v>
      </c>
      <c r="N15" s="55">
        <v>11.76</v>
      </c>
      <c r="O15" s="6">
        <f>IF((L15*60+N15)&lt;0.1,,IF((L15*60+N15)&gt;185,,SUM(0.19889*(POWER((185-(L15*60+N15)),1.88)))))</f>
        <v>349.8972069518815</v>
      </c>
      <c r="P15" s="11">
        <f>SUM(E15,G15,I15,K15,O15)</f>
        <v>927.1722205848109</v>
      </c>
    </row>
    <row r="16" spans="1:16" ht="12.75">
      <c r="A16" s="2"/>
      <c r="B16" s="36" t="s">
        <v>60</v>
      </c>
      <c r="C16" s="36" t="s">
        <v>54</v>
      </c>
      <c r="D16" s="8">
        <v>17.08</v>
      </c>
      <c r="E16" s="6">
        <f>IF(D16&lt;8,,IF(D16&lt;8,,SUM(7.86*(POWER((D16-8),1.1)))))</f>
        <v>88.98503578209379</v>
      </c>
      <c r="F16" s="5">
        <v>9.97</v>
      </c>
      <c r="G16" s="6">
        <f>IF(F16&lt;0.1,,IF(F16&gt;13,,SUM(46.0849*(POWER((13-F16),1.81)))))</f>
        <v>342.74395751846214</v>
      </c>
      <c r="H16" s="7"/>
      <c r="I16" s="6">
        <f>IF(H16&lt;75,,IF(H16&lt;75,,SUM(1.84523*(POWER((H16-75),1.348)))))</f>
        <v>0</v>
      </c>
      <c r="J16" s="8">
        <v>346</v>
      </c>
      <c r="K16" s="6">
        <f>IF(J16&lt;210,,IF(J16&lt;210,,SUM(0.188807*(POWER((J16-210),1.41)))))</f>
        <v>192.4455851458761</v>
      </c>
      <c r="L16" s="27">
        <v>2</v>
      </c>
      <c r="M16" s="10" t="s">
        <v>9</v>
      </c>
      <c r="N16" s="55">
        <v>16.87</v>
      </c>
      <c r="O16" s="6">
        <f>IF((L16*60+N16)&lt;0.1,,IF((L16*60+N16)&gt;185,,SUM(0.19889*(POWER((185-(L16*60+N16)),1.88)))))</f>
        <v>289.43747959010733</v>
      </c>
      <c r="P16" s="11">
        <f>SUM(E16,G16,I16,K16,O16)</f>
        <v>913.6120580365393</v>
      </c>
    </row>
    <row r="17" spans="1:16" ht="12.75">
      <c r="A17" s="2"/>
      <c r="B17" s="36" t="s">
        <v>61</v>
      </c>
      <c r="C17" s="36" t="s">
        <v>54</v>
      </c>
      <c r="D17" s="23">
        <v>18.29</v>
      </c>
      <c r="E17" s="6">
        <f>IF(D17&lt;8,,IF(D17&lt;8,,SUM(7.86*(POWER((D17-8),1.1)))))</f>
        <v>102.1126291319251</v>
      </c>
      <c r="F17" s="5">
        <v>10.5</v>
      </c>
      <c r="G17" s="6">
        <f>IF(F17&lt;0.1,,IF(F17&gt;13,,SUM(46.0849*(POWER((13-F17),1.81)))))</f>
        <v>242.00819088885308</v>
      </c>
      <c r="H17" s="7">
        <v>110</v>
      </c>
      <c r="I17" s="6">
        <f>IF(H17&lt;75,,IF(H17&lt;75,,SUM(1.84523*(POWER((H17-75),1.348)))))</f>
        <v>222.5636477175478</v>
      </c>
      <c r="J17" s="8"/>
      <c r="K17" s="6">
        <f>IF(J17&lt;210,,IF(J17&lt;210,,SUM(0.188807*(POWER((J17-210),1.41)))))</f>
        <v>0</v>
      </c>
      <c r="L17" s="27"/>
      <c r="M17" s="10" t="s">
        <v>9</v>
      </c>
      <c r="N17" s="55"/>
      <c r="O17" s="6">
        <f>IF((L17*60+N17)&lt;0.1,,IF((L17*60+N17)&gt;185,,SUM(0.19889*(POWER((185-(L17*60+N17)),1.88)))))</f>
        <v>0</v>
      </c>
      <c r="P17" s="11">
        <f>SUM(E17,G17,I17,K17,O17)</f>
        <v>566.684467738326</v>
      </c>
    </row>
    <row r="18" spans="1:16" ht="12.75">
      <c r="A18" s="2"/>
      <c r="B18" s="36"/>
      <c r="C18" s="36"/>
      <c r="D18" s="23"/>
      <c r="E18" s="6"/>
      <c r="F18" s="5"/>
      <c r="G18" s="6"/>
      <c r="H18" s="7"/>
      <c r="I18" s="6"/>
      <c r="J18" s="8"/>
      <c r="K18" s="6"/>
      <c r="L18" s="27"/>
      <c r="M18" s="10"/>
      <c r="N18" s="55"/>
      <c r="O18" s="6"/>
      <c r="P18" s="10">
        <f>SUM(P13:P16)</f>
        <v>4311.724554440316</v>
      </c>
    </row>
    <row r="19" spans="1:16" s="48" customFormat="1" ht="12.75">
      <c r="A19" s="41"/>
      <c r="B19" s="58"/>
      <c r="C19" s="58"/>
      <c r="D19" s="45"/>
      <c r="E19" s="44"/>
      <c r="F19" s="43"/>
      <c r="G19" s="44"/>
      <c r="H19" s="44"/>
      <c r="I19" s="44"/>
      <c r="J19" s="42"/>
      <c r="K19" s="44"/>
      <c r="L19" s="46"/>
      <c r="M19" s="47"/>
      <c r="N19" s="61"/>
      <c r="O19" s="44"/>
      <c r="P19" s="10"/>
    </row>
    <row r="20" spans="1:16" ht="12.75">
      <c r="A20" s="2"/>
      <c r="B20" s="36" t="s">
        <v>48</v>
      </c>
      <c r="C20" s="36" t="s">
        <v>19</v>
      </c>
      <c r="D20" s="23">
        <v>15.17</v>
      </c>
      <c r="E20" s="6">
        <f>IF(D20&lt;8,,IF(D20&lt;8,,SUM(7.86*(POWER((D20-8),1.1)))))</f>
        <v>68.62677924176137</v>
      </c>
      <c r="F20" s="5">
        <v>9.62</v>
      </c>
      <c r="G20" s="6">
        <f>IF(F20&lt;0.1,,IF(F20&gt;13,,SUM(46.0849*(POWER((13-F20),1.81)))))</f>
        <v>417.7321266353656</v>
      </c>
      <c r="H20" s="7">
        <v>110</v>
      </c>
      <c r="I20" s="6">
        <f>IF(H20&lt;75,,IF(H20&lt;75,,SUM(1.84523*(POWER((H20-75),1.348)))))</f>
        <v>222.5636477175478</v>
      </c>
      <c r="J20" s="21"/>
      <c r="K20" s="6">
        <f>IF(J20&lt;210,,IF(J20&lt;210,,SUM(0.188807*(POWER((J20-210),1.41)))))</f>
        <v>0</v>
      </c>
      <c r="L20" s="9">
        <v>2</v>
      </c>
      <c r="M20" s="10" t="s">
        <v>9</v>
      </c>
      <c r="N20" s="55">
        <v>27.7</v>
      </c>
      <c r="O20" s="6">
        <f>IF((L20*60+N20)&lt;0.1,,IF((L20*60+N20)&gt;185,,SUM(0.19889*(POWER((185-(L20*60+N20)),1.88)))))</f>
        <v>179.23612725274435</v>
      </c>
      <c r="P20" s="11">
        <f>SUM(E20,G20,I20,K20,O20)</f>
        <v>888.1586808474192</v>
      </c>
    </row>
    <row r="21" spans="1:16" ht="12.75">
      <c r="A21" s="2"/>
      <c r="B21" s="36" t="s">
        <v>51</v>
      </c>
      <c r="C21" s="36" t="s">
        <v>19</v>
      </c>
      <c r="D21" s="23">
        <v>21.62</v>
      </c>
      <c r="E21" s="6">
        <f>IF(D21&lt;8,,IF(D21&lt;8,,SUM(7.86*(POWER((D21-8),1.1)))))</f>
        <v>139.00082067286849</v>
      </c>
      <c r="F21" s="5">
        <v>10.2</v>
      </c>
      <c r="G21" s="6">
        <f>IF(F21&lt;0.1,,IF(F21&gt;13,,SUM(46.0849*(POWER((13-F21),1.81)))))</f>
        <v>297.1082328053258</v>
      </c>
      <c r="H21" s="7"/>
      <c r="I21" s="6">
        <f>IF(H21&lt;75,,IF(H21&lt;75,,SUM(1.84523*(POWER((H21-75),1.348)))))</f>
        <v>0</v>
      </c>
      <c r="J21" s="21">
        <v>276</v>
      </c>
      <c r="K21" s="6">
        <f>IF(J21&lt;210,,IF(J21&lt;210,,SUM(0.188807*(POWER((J21-210),1.41)))))</f>
        <v>69.43445656347889</v>
      </c>
      <c r="L21" s="9">
        <v>2</v>
      </c>
      <c r="M21" s="10" t="s">
        <v>9</v>
      </c>
      <c r="N21" s="55">
        <v>10.72</v>
      </c>
      <c r="O21" s="6">
        <f>IF((L21*60+N21)&lt;0.1,,IF((L21*60+N21)&gt;185,,SUM(0.19889*(POWER((185-(L21*60+N21)),1.88)))))</f>
        <v>362.8572835996896</v>
      </c>
      <c r="P21" s="11">
        <f>SUM(E21,G21,I21,K21,O21)</f>
        <v>868.4007936413627</v>
      </c>
    </row>
    <row r="22" spans="1:16" ht="12.75">
      <c r="A22" s="2"/>
      <c r="B22" s="36" t="s">
        <v>20</v>
      </c>
      <c r="C22" s="36" t="s">
        <v>19</v>
      </c>
      <c r="D22" s="21">
        <v>19.73</v>
      </c>
      <c r="E22" s="6">
        <f>IF(D22&lt;8,,IF(D22&lt;8,,SUM(7.86*(POWER((D22-8),1.1)))))</f>
        <v>117.9370768698175</v>
      </c>
      <c r="F22" s="5">
        <v>10.16</v>
      </c>
      <c r="G22" s="6">
        <f>IF(F22&lt;0.1,,IF(F22&gt;13,,SUM(46.0849*(POWER((13-F22),1.81)))))</f>
        <v>304.83501077797365</v>
      </c>
      <c r="H22" s="21">
        <v>105</v>
      </c>
      <c r="I22" s="6">
        <f>IF(H22&lt;75,,IF(H22&lt;75,,SUM(1.84523*(POWER((H22-75),1.348)))))</f>
        <v>180.80480093510224</v>
      </c>
      <c r="J22" s="8"/>
      <c r="K22" s="6">
        <f>IF(J22&lt;210,,IF(J22&lt;210,,SUM(0.188807*(POWER((J22-210),1.41)))))</f>
        <v>0</v>
      </c>
      <c r="L22" s="9">
        <v>2</v>
      </c>
      <c r="M22" s="10" t="s">
        <v>9</v>
      </c>
      <c r="N22" s="55">
        <v>27.3</v>
      </c>
      <c r="O22" s="6">
        <f>IF((L22*60+N22)&lt;0.1,,IF((L22*60+N22)&gt;185,,SUM(0.19889*(POWER((185-(L22*60+N22)),1.88)))))</f>
        <v>182.86672460451902</v>
      </c>
      <c r="P22" s="11">
        <f>SUM(E22,G22,I22,K22,O22)</f>
        <v>786.4436131874124</v>
      </c>
    </row>
    <row r="23" spans="1:16" ht="12.75">
      <c r="A23" s="2"/>
      <c r="B23" s="36" t="s">
        <v>49</v>
      </c>
      <c r="C23" s="36" t="s">
        <v>19</v>
      </c>
      <c r="D23" s="23">
        <v>28.87</v>
      </c>
      <c r="E23" s="6">
        <f>IF(D23&lt;8,,IF(D23&lt;8,,SUM(7.86*(POWER((D23-8),1.1)))))</f>
        <v>222.2783887486696</v>
      </c>
      <c r="F23" s="5">
        <v>10.53</v>
      </c>
      <c r="G23" s="6">
        <f>IF(F23&lt;0.1,,IF(F23&gt;13,,SUM(46.0849*(POWER((13-F23),1.81)))))</f>
        <v>236.77733865855473</v>
      </c>
      <c r="H23" s="21"/>
      <c r="I23" s="6">
        <f>IF(H23&lt;75,,IF(H23&lt;75,,SUM(1.84523*(POWER((H23-75),1.348)))))</f>
        <v>0</v>
      </c>
      <c r="J23" s="8">
        <v>292</v>
      </c>
      <c r="K23" s="6">
        <f>IF(J23&lt;210,,IF(J23&lt;210,,SUM(0.188807*(POWER((J23-210),1.41)))))</f>
        <v>94.29651090007954</v>
      </c>
      <c r="L23" s="9">
        <v>2</v>
      </c>
      <c r="M23" s="10" t="s">
        <v>9</v>
      </c>
      <c r="N23" s="55">
        <v>27.75</v>
      </c>
      <c r="O23" s="6">
        <f>IF((L23*60+N23)&lt;0.1,,IF((L23*60+N23)&gt;185,,SUM(0.19889*(POWER((185-(L23*60+N23)),1.88)))))</f>
        <v>178.78469942017128</v>
      </c>
      <c r="P23" s="11">
        <f>SUM(E23,G23,I23,K23,O23)</f>
        <v>732.1369377274751</v>
      </c>
    </row>
    <row r="24" spans="1:16" ht="12.75">
      <c r="A24" s="2"/>
      <c r="B24" s="36" t="s">
        <v>50</v>
      </c>
      <c r="C24" s="36" t="s">
        <v>19</v>
      </c>
      <c r="D24" s="8">
        <v>31.99</v>
      </c>
      <c r="E24" s="6">
        <f>IF(D24&lt;8,,IF(D24&lt;8,,SUM(7.86*(POWER((D24-8),1.1)))))</f>
        <v>259.09308300581347</v>
      </c>
      <c r="F24" s="5">
        <v>11.46</v>
      </c>
      <c r="G24" s="6">
        <f>IF(F24&lt;0.1,,IF(F24&gt;13,,SUM(46.0849*(POWER((13-F24),1.81)))))</f>
        <v>100.68647906744114</v>
      </c>
      <c r="H24" s="7"/>
      <c r="I24" s="6">
        <f>IF(H24&lt;75,,IF(H24&lt;75,,SUM(1.84523*(POWER((H24-75),1.348)))))</f>
        <v>0</v>
      </c>
      <c r="J24" s="8">
        <v>270</v>
      </c>
      <c r="K24" s="6">
        <f>IF(J24&lt;210,,IF(J24&lt;210,,SUM(0.188807*(POWER((J24-210),1.41)))))</f>
        <v>60.703167710990364</v>
      </c>
      <c r="L24" s="9">
        <v>2</v>
      </c>
      <c r="M24" s="10" t="s">
        <v>9</v>
      </c>
      <c r="N24" s="55">
        <v>35.43</v>
      </c>
      <c r="O24" s="6">
        <f>IF((L24*60+N24)&lt;0.1,,IF((L24*60+N24)&gt;185,,SUM(0.19889*(POWER((185-(L24*60+N24)),1.88)))))</f>
        <v>115.8279681063954</v>
      </c>
      <c r="P24" s="11">
        <f>SUM(E24,G24,I24,K24,O24)</f>
        <v>536.3106978906404</v>
      </c>
    </row>
    <row r="25" spans="1:16" ht="12.75">
      <c r="A25" s="2"/>
      <c r="B25" s="36"/>
      <c r="C25" s="36"/>
      <c r="D25" s="23"/>
      <c r="E25" s="6"/>
      <c r="F25" s="5"/>
      <c r="G25" s="6"/>
      <c r="H25" s="7"/>
      <c r="I25" s="6"/>
      <c r="J25" s="21"/>
      <c r="K25" s="6"/>
      <c r="L25" s="9"/>
      <c r="M25" s="10"/>
      <c r="N25" s="55"/>
      <c r="O25" s="6"/>
      <c r="P25" s="10">
        <f>SUM(P20:P23)</f>
        <v>3275.1400254036694</v>
      </c>
    </row>
    <row r="26" spans="1:16" s="48" customFormat="1" ht="12.75">
      <c r="A26" s="41"/>
      <c r="B26" s="58"/>
      <c r="C26" s="58"/>
      <c r="D26" s="45"/>
      <c r="E26" s="44"/>
      <c r="F26" s="43"/>
      <c r="G26" s="44"/>
      <c r="H26" s="44"/>
      <c r="I26" s="44"/>
      <c r="J26" s="49"/>
      <c r="K26" s="44"/>
      <c r="L26" s="50"/>
      <c r="M26" s="47"/>
      <c r="N26" s="61"/>
      <c r="O26" s="44"/>
      <c r="P26" s="10"/>
    </row>
    <row r="27" spans="1:16" ht="12.75">
      <c r="A27" s="2"/>
      <c r="B27" s="36" t="s">
        <v>16</v>
      </c>
      <c r="C27" s="36" t="s">
        <v>55</v>
      </c>
      <c r="D27" s="21">
        <v>28.63</v>
      </c>
      <c r="E27" s="6">
        <f>IF(D27&lt;8,,IF(D27&lt;8,,SUM(7.86*(POWER((D27-8),1.1)))))</f>
        <v>219.46824804773567</v>
      </c>
      <c r="F27" s="5">
        <v>9.34</v>
      </c>
      <c r="G27" s="6">
        <f>IF(F27&lt;0.1,,IF(F27&gt;13,,SUM(46.0849*(POWER((13-F27),1.81)))))</f>
        <v>482.45789096437073</v>
      </c>
      <c r="H27" s="21"/>
      <c r="I27" s="6">
        <f>IF(H27&lt;75,,IF(H27&lt;75,,SUM(1.84523*(POWER((H27-75),1.348)))))</f>
        <v>0</v>
      </c>
      <c r="J27" s="8">
        <v>401</v>
      </c>
      <c r="K27" s="6">
        <f>IF(J27&lt;210,,IF(J27&lt;210,,SUM(0.188807*(POWER((J27-210),1.41)))))</f>
        <v>310.65270494980115</v>
      </c>
      <c r="L27" s="9">
        <v>2</v>
      </c>
      <c r="M27" s="10" t="s">
        <v>9</v>
      </c>
      <c r="N27" s="55">
        <v>9.01</v>
      </c>
      <c r="O27" s="6">
        <f>IF((L27*60+N27)&lt;0.1,,IF((L27*60+N27)&gt;185,,SUM(0.19889*(POWER((185-(L27*60+N27)),1.88)))))</f>
        <v>384.6454740448573</v>
      </c>
      <c r="P27" s="11">
        <f>SUM(E27,G27,I27,K27,O27)</f>
        <v>1397.2243180067649</v>
      </c>
    </row>
    <row r="28" spans="1:16" ht="12.75">
      <c r="A28" s="2"/>
      <c r="B28" s="36" t="s">
        <v>52</v>
      </c>
      <c r="C28" s="36" t="s">
        <v>55</v>
      </c>
      <c r="D28" s="8">
        <v>26.68</v>
      </c>
      <c r="E28" s="6">
        <f>IF(D28&lt;8,,IF(D28&lt;8,,SUM(7.86*(POWER((D28-8),1.1)))))</f>
        <v>196.76013194626577</v>
      </c>
      <c r="F28" s="5">
        <v>9.46</v>
      </c>
      <c r="G28" s="6">
        <f>IF(F28&lt;0.1,,IF(F28&gt;13,,SUM(46.0849*(POWER((13-F28),1.81)))))</f>
        <v>454.2077641620967</v>
      </c>
      <c r="H28" s="7"/>
      <c r="I28" s="6">
        <f>IF(H28&lt;75,,IF(H28&lt;75,,SUM(1.84523*(POWER((H28-75),1.348)))))</f>
        <v>0</v>
      </c>
      <c r="J28" s="21">
        <v>354</v>
      </c>
      <c r="K28" s="6">
        <f>IF(J28&lt;210,,IF(J28&lt;210,,SUM(0.188807*(POWER((J28-210),1.41)))))</f>
        <v>208.59755108137924</v>
      </c>
      <c r="L28" s="9">
        <v>2</v>
      </c>
      <c r="M28" s="10" t="s">
        <v>9</v>
      </c>
      <c r="N28" s="55">
        <v>11.92</v>
      </c>
      <c r="O28" s="6">
        <f>IF((L28*60+N28)&lt;0.1,,IF((L28*60+N28)&gt;185,,SUM(0.19889*(POWER((185-(L28*60+N28)),1.88)))))</f>
        <v>347.922941535464</v>
      </c>
      <c r="P28" s="11">
        <f>SUM(E28,G28,I28,K28,O28)</f>
        <v>1207.4883887252058</v>
      </c>
    </row>
    <row r="29" spans="1:16" ht="12.75">
      <c r="A29" s="2"/>
      <c r="B29" s="36" t="s">
        <v>17</v>
      </c>
      <c r="C29" s="36" t="s">
        <v>55</v>
      </c>
      <c r="D29" s="8">
        <v>23.93</v>
      </c>
      <c r="E29" s="6">
        <f>IF(D29&lt;8,,IF(D29&lt;8,,SUM(7.86*(POWER((D29-8),1.1)))))</f>
        <v>165.1428972029287</v>
      </c>
      <c r="F29" s="5">
        <v>9.57</v>
      </c>
      <c r="G29" s="6">
        <f>IF(F29&lt;0.1,,IF(F29&gt;13,,SUM(46.0849*(POWER((13-F29),1.81)))))</f>
        <v>428.9839133780723</v>
      </c>
      <c r="H29" s="21">
        <v>115</v>
      </c>
      <c r="I29" s="6">
        <f>IF(H29&lt;75,,IF(H29&lt;75,,SUM(1.84523*(POWER((H29-75),1.348)))))</f>
        <v>266.4571479827842</v>
      </c>
      <c r="J29" s="8"/>
      <c r="K29" s="6">
        <f>IF(J29&lt;210,,IF(J29&lt;210,,SUM(0.188807*(POWER((J29-210),1.41)))))</f>
        <v>0</v>
      </c>
      <c r="L29" s="9">
        <v>2</v>
      </c>
      <c r="M29" s="10" t="s">
        <v>9</v>
      </c>
      <c r="N29" s="55">
        <v>17.91</v>
      </c>
      <c r="O29" s="6">
        <f>IF((L29*60+N29)&lt;0.1,,IF((L29*60+N29)&gt;185,,SUM(0.19889*(POWER((185-(L29*60+N29)),1.88)))))</f>
        <v>277.79145710715005</v>
      </c>
      <c r="P29" s="11">
        <f>SUM(E29,G29,I29,K29,O29)</f>
        <v>1138.3754156709354</v>
      </c>
    </row>
    <row r="30" spans="1:16" ht="12.75">
      <c r="A30" s="2"/>
      <c r="B30" s="36" t="s">
        <v>59</v>
      </c>
      <c r="C30" s="36" t="s">
        <v>55</v>
      </c>
      <c r="D30" s="23">
        <v>28.21</v>
      </c>
      <c r="E30" s="6">
        <f>IF(D30&lt;8,,IF(D30&lt;8,,SUM(7.86*(POWER((D30-8),1.1)))))</f>
        <v>214.55838468357447</v>
      </c>
      <c r="F30" s="5">
        <v>10.22</v>
      </c>
      <c r="G30" s="6">
        <f>IF(F30&lt;0.1,,IF(F30&gt;13,,SUM(46.0849*(POWER((13-F30),1.81)))))</f>
        <v>293.2781648325506</v>
      </c>
      <c r="H30" s="7">
        <v>110</v>
      </c>
      <c r="I30" s="6">
        <f>IF(H30&lt;75,,IF(H30&lt;75,,SUM(1.84523*(POWER((H30-75),1.348)))))</f>
        <v>222.5636477175478</v>
      </c>
      <c r="J30" s="8"/>
      <c r="K30" s="6">
        <f>IF(J30&lt;210,,IF(J30&lt;210,,SUM(0.188807*(POWER((J30-210),1.41)))))</f>
        <v>0</v>
      </c>
      <c r="L30" s="9">
        <v>2</v>
      </c>
      <c r="M30" s="10" t="s">
        <v>9</v>
      </c>
      <c r="N30" s="55">
        <v>19.31</v>
      </c>
      <c r="O30" s="6">
        <f>IF((L30*60+N30)&lt;0.1,,IF((L30*60+N30)&gt;185,,SUM(0.19889*(POWER((185-(L30*60+N30)),1.88)))))</f>
        <v>262.46821935393575</v>
      </c>
      <c r="P30" s="11">
        <f>SUM(E30,G30,I30,K30,O30)</f>
        <v>992.8684165876086</v>
      </c>
    </row>
    <row r="31" spans="1:16" ht="12.75">
      <c r="A31" s="2"/>
      <c r="B31" s="36" t="s">
        <v>58</v>
      </c>
      <c r="C31" s="36" t="s">
        <v>55</v>
      </c>
      <c r="D31" s="8">
        <v>28.97</v>
      </c>
      <c r="E31" s="6">
        <f>IF(D31&lt;8,,IF(D31&lt;8,,SUM(7.86*(POWER((D31-8),1.1)))))</f>
        <v>223.45023696144693</v>
      </c>
      <c r="F31" s="5">
        <v>11.16</v>
      </c>
      <c r="G31" s="6">
        <f>IF(F31&lt;0.1,,IF(F31&gt;13,,SUM(46.0849*(POWER((13-F31),1.81)))))</f>
        <v>138.956513570799</v>
      </c>
      <c r="H31" s="7"/>
      <c r="I31" s="6">
        <f>IF(H31&lt;75,,IF(H31&lt;75,,SUM(1.84523*(POWER((H31-75),1.348)))))</f>
        <v>0</v>
      </c>
      <c r="J31" s="8">
        <v>291</v>
      </c>
      <c r="K31" s="6">
        <f>IF(J31&lt;210,,IF(J31&lt;210,,SUM(0.188807*(POWER((J31-210),1.41)))))</f>
        <v>92.6791342650664</v>
      </c>
      <c r="L31" s="9">
        <v>2</v>
      </c>
      <c r="M31" s="10" t="s">
        <v>9</v>
      </c>
      <c r="N31" s="55">
        <v>23.45</v>
      </c>
      <c r="O31" s="6">
        <f>IF((L31*60+N31)&lt;0.1,,IF((L31*60+N31)&gt;185,,SUM(0.19889*(POWER((185-(L31*60+N31)),1.88)))))</f>
        <v>219.54648110978772</v>
      </c>
      <c r="P31" s="11">
        <f>SUM(E31,G31,I31,K31,O31)</f>
        <v>674.6323659071</v>
      </c>
    </row>
    <row r="32" spans="1:16" ht="12.75">
      <c r="A32" s="2"/>
      <c r="B32" s="36"/>
      <c r="C32" s="36"/>
      <c r="D32" s="8"/>
      <c r="E32" s="6"/>
      <c r="F32" s="5"/>
      <c r="G32" s="6"/>
      <c r="H32" s="21"/>
      <c r="I32" s="6"/>
      <c r="J32" s="8"/>
      <c r="K32" s="6"/>
      <c r="L32" s="9"/>
      <c r="M32" s="10"/>
      <c r="N32" s="55"/>
      <c r="O32" s="6"/>
      <c r="P32" s="10">
        <f>SUM(P27:P30)</f>
        <v>4735.956538990515</v>
      </c>
    </row>
    <row r="33" spans="1:16" s="48" customFormat="1" ht="12.75">
      <c r="A33" s="41"/>
      <c r="B33" s="58"/>
      <c r="C33" s="58"/>
      <c r="D33" s="42"/>
      <c r="E33" s="44"/>
      <c r="F33" s="43"/>
      <c r="G33" s="44"/>
      <c r="H33" s="49"/>
      <c r="I33" s="44"/>
      <c r="J33" s="42"/>
      <c r="K33" s="44"/>
      <c r="L33" s="50"/>
      <c r="M33" s="47"/>
      <c r="N33" s="61"/>
      <c r="O33" s="44"/>
      <c r="P33" s="10"/>
    </row>
    <row r="34" spans="1:16" ht="12.75">
      <c r="A34" s="2"/>
      <c r="B34" s="36" t="s">
        <v>44</v>
      </c>
      <c r="C34" s="36" t="s">
        <v>11</v>
      </c>
      <c r="D34" s="8">
        <v>21.22</v>
      </c>
      <c r="E34" s="6">
        <f>IF(D34&lt;8,,IF(D34&lt;8,,SUM(7.86*(POWER((D34-8),1.1)))))</f>
        <v>134.51699182138367</v>
      </c>
      <c r="F34" s="5">
        <v>9.29</v>
      </c>
      <c r="G34" s="6">
        <f>IF(F34&lt;0.1,,IF(F34&gt;13,,SUM(46.0849*(POWER((13-F34),1.81)))))</f>
        <v>494.45346635627203</v>
      </c>
      <c r="H34" s="7">
        <v>130</v>
      </c>
      <c r="I34" s="6">
        <f>IF(H34&lt;75,,IF(H34&lt;75,,SUM(1.84523*(POWER((H34-75),1.348)))))</f>
        <v>409.31665113934156</v>
      </c>
      <c r="J34" s="8"/>
      <c r="K34" s="6">
        <f>IF(J34&lt;210,,IF(J34&lt;210,,SUM(0.188807*(POWER((J34-210),1.41)))))</f>
        <v>0</v>
      </c>
      <c r="L34" s="9">
        <v>1</v>
      </c>
      <c r="M34" s="10" t="s">
        <v>9</v>
      </c>
      <c r="N34" s="55">
        <v>55.47</v>
      </c>
      <c r="O34" s="6">
        <f>IF((L34*60+N34)&lt;0.1,,IF((L34*60+N34)&gt;185,,SUM(0.19889*(POWER((185-(L34*60+N34)),1.88)))))</f>
        <v>577.9586114505421</v>
      </c>
      <c r="P34" s="11">
        <f>SUM(E34,G34,I34,K34,O34)</f>
        <v>1616.2457207675393</v>
      </c>
    </row>
    <row r="35" spans="1:16" ht="12.75">
      <c r="A35" s="2"/>
      <c r="B35" s="36" t="s">
        <v>43</v>
      </c>
      <c r="C35" s="36" t="s">
        <v>11</v>
      </c>
      <c r="D35" s="23">
        <v>27.77</v>
      </c>
      <c r="E35" s="6">
        <f>IF(D35&lt;8,,IF(D35&lt;8,,SUM(7.86*(POWER((D35-8),1.1)))))</f>
        <v>209.4256549362497</v>
      </c>
      <c r="F35" s="5">
        <v>9.19</v>
      </c>
      <c r="G35" s="6">
        <f>IF(F35&lt;0.1,,IF(F35&gt;13,,SUM(46.0849*(POWER((13-F35),1.81)))))</f>
        <v>518.8392888826612</v>
      </c>
      <c r="H35" s="7"/>
      <c r="I35" s="6">
        <f>IF(H35&lt;75,,IF(H35&lt;75,,SUM(1.84523*(POWER((H35-75),1.348)))))</f>
        <v>0</v>
      </c>
      <c r="J35" s="21">
        <v>377</v>
      </c>
      <c r="K35" s="6">
        <f>IF(J35&lt;210,,IF(J35&lt;210,,SUM(0.188807*(POWER((J35-210),1.41)))))</f>
        <v>257.0681759589929</v>
      </c>
      <c r="L35" s="9">
        <v>2</v>
      </c>
      <c r="M35" s="10" t="s">
        <v>9</v>
      </c>
      <c r="N35" s="55">
        <v>1.14</v>
      </c>
      <c r="O35" s="6">
        <f>IF((L35*60+N35)&lt;0.1,,IF((L35*60+N35)&gt;185,,SUM(0.19889*(POWER((185-(L35*60+N35)),1.88)))))</f>
        <v>492.5420418798605</v>
      </c>
      <c r="P35" s="11">
        <f>SUM(E35,G35,I35,K35,O35)</f>
        <v>1477.8751616577645</v>
      </c>
    </row>
    <row r="36" spans="1:16" ht="12.75">
      <c r="A36" s="2"/>
      <c r="B36" s="36" t="s">
        <v>45</v>
      </c>
      <c r="C36" s="36" t="s">
        <v>11</v>
      </c>
      <c r="D36" s="8">
        <v>24.94</v>
      </c>
      <c r="E36" s="6">
        <f>IF(D36&lt;8,,IF(D36&lt;8,,SUM(7.86*(POWER((D36-8),1.1)))))</f>
        <v>176.69623372589245</v>
      </c>
      <c r="F36" s="5">
        <v>9.55</v>
      </c>
      <c r="G36" s="6">
        <f>IF(F36&lt;0.1,,IF(F36&gt;13,,SUM(46.0849*(POWER((13-F36),1.81)))))</f>
        <v>433.5220698333016</v>
      </c>
      <c r="H36" s="7"/>
      <c r="I36" s="6">
        <f>IF(H36&lt;75,,IF(H36&lt;75,,SUM(1.84523*(POWER((H36-75),1.348)))))</f>
        <v>0</v>
      </c>
      <c r="J36" s="8">
        <v>312</v>
      </c>
      <c r="K36" s="6">
        <f>IF(J36&lt;210,,IF(J36&lt;210,,SUM(0.188807*(POWER((J36-210),1.41)))))</f>
        <v>128.27568245251436</v>
      </c>
      <c r="L36" s="27">
        <v>1</v>
      </c>
      <c r="M36" s="10" t="s">
        <v>9</v>
      </c>
      <c r="N36" s="55">
        <v>57.99</v>
      </c>
      <c r="O36" s="6">
        <f>IF((L36*60+N36)&lt;0.1,,IF((L36*60+N36)&gt;185,,SUM(0.19889*(POWER((185-(L36*60+N36)),1.88)))))</f>
        <v>539.2068856424527</v>
      </c>
      <c r="P36" s="11">
        <f>SUM(E36,G36,I36,K36,O36)</f>
        <v>1277.7008716541611</v>
      </c>
    </row>
    <row r="37" spans="1:16" ht="12.75">
      <c r="A37" s="2"/>
      <c r="B37" s="36" t="s">
        <v>46</v>
      </c>
      <c r="C37" s="36" t="s">
        <v>11</v>
      </c>
      <c r="D37" s="21">
        <v>24.69</v>
      </c>
      <c r="E37" s="6">
        <f>IF(D37&lt;8,,IF(D37&lt;8,,SUM(7.86*(POWER((D37-8),1.1)))))</f>
        <v>173.82991443199225</v>
      </c>
      <c r="F37" s="5">
        <v>9.78</v>
      </c>
      <c r="G37" s="6">
        <f>IF(F37&lt;0.1,,IF(F37&gt;13,,SUM(46.0849*(POWER((13-F37),1.81)))))</f>
        <v>382.6289070310621</v>
      </c>
      <c r="H37" s="21">
        <v>115</v>
      </c>
      <c r="I37" s="6">
        <f>IF(H37&lt;75,,IF(H37&lt;75,,SUM(1.84523*(POWER((H37-75),1.348)))))</f>
        <v>266.4571479827842</v>
      </c>
      <c r="J37" s="8"/>
      <c r="K37" s="6">
        <f>IF(J37&lt;210,,IF(J37&lt;210,,SUM(0.188807*(POWER((J37-210),1.41)))))</f>
        <v>0</v>
      </c>
      <c r="L37" s="9">
        <v>2</v>
      </c>
      <c r="M37" s="10" t="s">
        <v>9</v>
      </c>
      <c r="N37" s="18">
        <v>34.82</v>
      </c>
      <c r="O37" s="6">
        <f>IF((L37*60+N37)&lt;0.1,,IF((L37*60+N37)&gt;185,,SUM(0.19889*(POWER((185-(L37*60+N37)),1.88)))))</f>
        <v>120.36081238577897</v>
      </c>
      <c r="P37" s="11">
        <f>SUM(E37,G37,I37,K37,O37)</f>
        <v>943.2767818316175</v>
      </c>
    </row>
    <row r="38" spans="1:16" ht="12.75">
      <c r="A38" s="2"/>
      <c r="B38" s="36" t="s">
        <v>47</v>
      </c>
      <c r="C38" s="36" t="s">
        <v>11</v>
      </c>
      <c r="D38" s="8">
        <v>37.72</v>
      </c>
      <c r="E38" s="6">
        <f>IF(D38&lt;8,,IF(D38&lt;8,,SUM(7.86*(POWER((D38-8),1.1)))))</f>
        <v>327.92628696859214</v>
      </c>
      <c r="F38" s="5">
        <v>10.13</v>
      </c>
      <c r="G38" s="6">
        <f>IF(F38&lt;0.1,,IF(F38&gt;13,,SUM(46.0849*(POWER((13-F38),1.81)))))</f>
        <v>310.688288392718</v>
      </c>
      <c r="H38" s="7">
        <v>105</v>
      </c>
      <c r="I38" s="6">
        <f>IF(H38&lt;75,,IF(H38&lt;75,,SUM(1.84523*(POWER((H38-75),1.348)))))</f>
        <v>180.80480093510224</v>
      </c>
      <c r="J38" s="8"/>
      <c r="K38" s="6">
        <f>IF(J38&lt;210,,IF(J38&lt;210,,SUM(0.188807*(POWER((J38-210),1.41)))))</f>
        <v>0</v>
      </c>
      <c r="L38" s="27">
        <v>2</v>
      </c>
      <c r="M38" s="10" t="s">
        <v>9</v>
      </c>
      <c r="N38" s="55">
        <v>42.89</v>
      </c>
      <c r="O38" s="6">
        <f>IF((L38*60+N38)&lt;0.1,,IF((L38*60+N38)&gt;185,,SUM(0.19889*(POWER((185-(L38*60+N38)),1.88)))))</f>
        <v>67.05633047053138</v>
      </c>
      <c r="P38" s="11">
        <f>SUM(E38,G38,I38,K38,O38)</f>
        <v>886.4757067669437</v>
      </c>
    </row>
    <row r="39" spans="1:16" ht="12.75">
      <c r="A39" s="2"/>
      <c r="B39" s="36"/>
      <c r="C39" s="36"/>
      <c r="D39" s="23"/>
      <c r="E39" s="6"/>
      <c r="F39" s="5"/>
      <c r="G39" s="6"/>
      <c r="H39" s="7"/>
      <c r="I39" s="6"/>
      <c r="J39" s="21"/>
      <c r="K39" s="6"/>
      <c r="L39" s="9"/>
      <c r="M39" s="10"/>
      <c r="N39" s="55"/>
      <c r="O39" s="6"/>
      <c r="P39" s="10">
        <f>SUM(P34:P37)</f>
        <v>5315.098535911083</v>
      </c>
    </row>
    <row r="40" spans="1:16" s="48" customFormat="1" ht="12.75">
      <c r="A40" s="41"/>
      <c r="B40" s="58"/>
      <c r="C40" s="58"/>
      <c r="D40" s="45"/>
      <c r="E40" s="44"/>
      <c r="F40" s="43"/>
      <c r="G40" s="44"/>
      <c r="H40" s="44"/>
      <c r="I40" s="44"/>
      <c r="J40" s="49"/>
      <c r="K40" s="44"/>
      <c r="L40" s="50"/>
      <c r="M40" s="47"/>
      <c r="N40" s="61"/>
      <c r="O40" s="44"/>
      <c r="P40" s="10"/>
    </row>
    <row r="41" spans="1:16" ht="12.75">
      <c r="A41" s="2"/>
      <c r="B41" s="36" t="s">
        <v>35</v>
      </c>
      <c r="C41" s="36" t="s">
        <v>56</v>
      </c>
      <c r="D41" s="23">
        <v>34.44</v>
      </c>
      <c r="E41" s="6">
        <f>IF(D41&lt;8,,IF(D41&lt;8,,SUM(7.86*(POWER((D41-8),1.1)))))</f>
        <v>288.3434841887411</v>
      </c>
      <c r="F41" s="5">
        <v>9.29</v>
      </c>
      <c r="G41" s="6">
        <f>IF(F41&lt;0.1,,IF(F41&gt;13,,SUM(46.0849*(POWER((13-F41),1.81)))))</f>
        <v>494.45346635627203</v>
      </c>
      <c r="H41" s="21"/>
      <c r="I41" s="6">
        <f>IF(H41&lt;75,,IF(H41&lt;75,,SUM(1.84523*(POWER((H41-75),1.348)))))</f>
        <v>0</v>
      </c>
      <c r="J41" s="8">
        <v>374</v>
      </c>
      <c r="K41" s="6">
        <f>IF(J41&lt;210,,IF(J41&lt;210,,SUM(0.188807*(POWER((J41-210),1.41)))))</f>
        <v>250.58087270346564</v>
      </c>
      <c r="L41" s="9">
        <v>2</v>
      </c>
      <c r="M41" s="10" t="s">
        <v>9</v>
      </c>
      <c r="N41" s="55">
        <v>13.94</v>
      </c>
      <c r="O41" s="6">
        <f>IF((L41*60+N41)&lt;0.1,,IF((L41*60+N41)&gt;185,,SUM(0.19889*(POWER((185-(L41*60+N41)),1.88)))))</f>
        <v>323.44829892014627</v>
      </c>
      <c r="P41" s="11">
        <f>SUM(E41,G41,I41,K41,O41)</f>
        <v>1356.826122168625</v>
      </c>
    </row>
    <row r="42" spans="1:16" ht="12.75">
      <c r="A42" s="2"/>
      <c r="B42" s="36" t="s">
        <v>34</v>
      </c>
      <c r="C42" s="36" t="s">
        <v>56</v>
      </c>
      <c r="D42" s="23">
        <v>23.23</v>
      </c>
      <c r="E42" s="6">
        <f>IF(D42&lt;8,,IF(D42&lt;8,,SUM(7.86*(POWER((D42-8),1.1)))))</f>
        <v>157.1782466041437</v>
      </c>
      <c r="F42" s="5">
        <v>9.95</v>
      </c>
      <c r="G42" s="6">
        <f>IF(F42&lt;0.1,,IF(F42&gt;13,,SUM(46.0849*(POWER((13-F42),1.81)))))</f>
        <v>346.84972832273127</v>
      </c>
      <c r="H42" s="7">
        <v>110</v>
      </c>
      <c r="I42" s="6">
        <f>IF(H42&lt;75,,IF(H42&lt;75,,SUM(1.84523*(POWER((H42-75),1.348)))))</f>
        <v>222.5636477175478</v>
      </c>
      <c r="J42" s="8"/>
      <c r="K42" s="6">
        <f>IF(J42&lt;210,,IF(J42&lt;210,,SUM(0.188807*(POWER((J42-210),1.41)))))</f>
        <v>0</v>
      </c>
      <c r="L42" s="9">
        <v>2</v>
      </c>
      <c r="M42" s="10" t="s">
        <v>9</v>
      </c>
      <c r="N42" s="55">
        <v>24.17</v>
      </c>
      <c r="O42" s="6">
        <f>IF((L42*60+N42)&lt;0.1,,IF((L42*60+N42)&gt;185,,SUM(0.19889*(POWER((185-(L42*60+N42)),1.88)))))</f>
        <v>212.448750915664</v>
      </c>
      <c r="P42" s="11">
        <f>SUM(E42,G42,I42,K42,O42)</f>
        <v>939.0403735600869</v>
      </c>
    </row>
    <row r="43" spans="1:16" ht="12.75">
      <c r="A43" s="2"/>
      <c r="B43" s="36" t="s">
        <v>36</v>
      </c>
      <c r="C43" s="36" t="s">
        <v>56</v>
      </c>
      <c r="D43" s="21">
        <v>28.14</v>
      </c>
      <c r="E43" s="6">
        <f>IF(D43&lt;8,,IF(D43&lt;8,,SUM(7.86*(POWER((D43-8),1.1)))))</f>
        <v>213.74106001705198</v>
      </c>
      <c r="F43" s="5">
        <v>10.3</v>
      </c>
      <c r="G43" s="6">
        <f>IF(F43&lt;0.1,,IF(F43&gt;13,,SUM(46.0849*(POWER((13-F43),1.81)))))</f>
        <v>278.18074288331417</v>
      </c>
      <c r="H43" s="21"/>
      <c r="I43" s="6">
        <f>IF(H43&lt;75,,IF(H43&lt;75,,SUM(1.84523*(POWER((H43-75),1.348)))))</f>
        <v>0</v>
      </c>
      <c r="J43" s="8">
        <v>325</v>
      </c>
      <c r="K43" s="6">
        <f>IF(J43&lt;210,,IF(J43&lt;210,,SUM(0.188807*(POWER((J43-210),1.41)))))</f>
        <v>151.91548573408403</v>
      </c>
      <c r="L43" s="9">
        <v>2</v>
      </c>
      <c r="M43" s="10" t="s">
        <v>9</v>
      </c>
      <c r="N43" s="55">
        <v>24.58</v>
      </c>
      <c r="O43" s="6">
        <f>IF((L43*60+N43)&lt;0.1,,IF((L43*60+N43)&gt;185,,SUM(0.19889*(POWER((185-(L43*60+N43)),1.88)))))</f>
        <v>208.45581235077128</v>
      </c>
      <c r="P43" s="11">
        <f>SUM(E43,G43,I43,K43,O43)</f>
        <v>852.2931009852216</v>
      </c>
    </row>
    <row r="44" spans="1:16" ht="12.75">
      <c r="A44" s="2"/>
      <c r="B44" s="36" t="s">
        <v>62</v>
      </c>
      <c r="C44" s="36" t="s">
        <v>56</v>
      </c>
      <c r="D44" s="21">
        <v>22.79</v>
      </c>
      <c r="E44" s="6">
        <f>IF(D44&lt;8,,IF(D44&lt;8,,SUM(7.86*(POWER((D44-8),1.1)))))</f>
        <v>152.19049775181273</v>
      </c>
      <c r="F44" s="5">
        <v>11.19</v>
      </c>
      <c r="G44" s="6">
        <f>IF(F44&lt;0.1,,IF(F44&gt;13,,SUM(46.0849*(POWER((13-F44),1.81)))))</f>
        <v>134.88289229508473</v>
      </c>
      <c r="H44" s="7">
        <v>105</v>
      </c>
      <c r="I44" s="6">
        <f>IF(H44&lt;75,,IF(H44&lt;75,,SUM(1.84523*(POWER((H44-75),1.348)))))</f>
        <v>180.80480093510224</v>
      </c>
      <c r="J44" s="8"/>
      <c r="K44" s="6">
        <f>IF(J44&lt;210,,IF(J44&lt;210,,SUM(0.188807*(POWER((J44-210),1.41)))))</f>
        <v>0</v>
      </c>
      <c r="L44" s="9">
        <v>2</v>
      </c>
      <c r="M44" s="10" t="s">
        <v>9</v>
      </c>
      <c r="N44" s="55">
        <v>32.49</v>
      </c>
      <c r="O44" s="6">
        <f>IF((L44*60+N44)&lt;0.1,,IF((L44*60+N44)&gt;185,,SUM(0.19889*(POWER((185-(L44*60+N44)),1.88)))))</f>
        <v>138.42191411171365</v>
      </c>
      <c r="P44" s="11">
        <f>SUM(E44,G44,I44,K44,O44)</f>
        <v>606.3001050937132</v>
      </c>
    </row>
    <row r="45" spans="1:16" ht="12.75">
      <c r="A45" s="2"/>
      <c r="B45" s="36" t="s">
        <v>37</v>
      </c>
      <c r="C45" s="36" t="s">
        <v>56</v>
      </c>
      <c r="D45" s="23">
        <v>19.13</v>
      </c>
      <c r="E45" s="6">
        <f>IF(D45&lt;8,,IF(D45&lt;8,,SUM(7.86*(POWER((D45-8),1.1)))))</f>
        <v>111.31846953859086</v>
      </c>
      <c r="F45" s="5">
        <v>10.29</v>
      </c>
      <c r="G45" s="6">
        <f>IF(F45&lt;0.1,,IF(F45&gt;13,,SUM(46.0849*(POWER((13-F45),1.81)))))</f>
        <v>280.0483807661689</v>
      </c>
      <c r="H45" s="7"/>
      <c r="I45" s="6">
        <f>IF(H45&lt;75,,IF(H45&lt;75,,SUM(1.84523*(POWER((H45-75),1.348)))))</f>
        <v>0</v>
      </c>
      <c r="J45" s="8">
        <v>268</v>
      </c>
      <c r="K45" s="6">
        <f>IF(J45&lt;210,,IF(J45&lt;210,,SUM(0.188807*(POWER((J45-210),1.41)))))</f>
        <v>57.86974419189266</v>
      </c>
      <c r="L45" s="9">
        <v>2</v>
      </c>
      <c r="M45" s="10" t="s">
        <v>9</v>
      </c>
      <c r="N45" s="55">
        <v>34.63</v>
      </c>
      <c r="O45" s="6">
        <f>IF((L45*60+N45)&lt;0.1,,IF((L45*60+N45)&gt;185,,SUM(0.19889*(POWER((185-(L45*60+N45)),1.88)))))</f>
        <v>121.78930624014737</v>
      </c>
      <c r="P45" s="11">
        <f>SUM(E45,G45,I45,K45,O45)</f>
        <v>571.0259007367998</v>
      </c>
    </row>
    <row r="46" spans="1:16" ht="12.75">
      <c r="A46" s="2"/>
      <c r="B46" s="36"/>
      <c r="C46" s="36"/>
      <c r="D46" s="21"/>
      <c r="E46" s="6"/>
      <c r="F46" s="5"/>
      <c r="G46" s="6"/>
      <c r="H46" s="7"/>
      <c r="I46" s="6"/>
      <c r="J46" s="8"/>
      <c r="K46" s="6"/>
      <c r="L46" s="9"/>
      <c r="M46" s="10"/>
      <c r="N46" s="55"/>
      <c r="O46" s="6"/>
      <c r="P46" s="10">
        <f>SUM(P41:P44)</f>
        <v>3754.459701807647</v>
      </c>
    </row>
    <row r="47" spans="1:16" s="48" customFormat="1" ht="12.75">
      <c r="A47" s="41"/>
      <c r="B47" s="58"/>
      <c r="C47" s="58"/>
      <c r="D47" s="49"/>
      <c r="E47" s="44"/>
      <c r="F47" s="43"/>
      <c r="G47" s="44"/>
      <c r="H47" s="44"/>
      <c r="I47" s="44"/>
      <c r="J47" s="42"/>
      <c r="K47" s="44"/>
      <c r="L47" s="50"/>
      <c r="M47" s="47"/>
      <c r="N47" s="61"/>
      <c r="O47" s="44"/>
      <c r="P47" s="10"/>
    </row>
    <row r="48" spans="1:16" ht="12.75">
      <c r="A48" s="2"/>
      <c r="B48" s="36" t="s">
        <v>38</v>
      </c>
      <c r="C48" s="36" t="s">
        <v>18</v>
      </c>
      <c r="D48" s="8">
        <v>37.17</v>
      </c>
      <c r="E48" s="6">
        <f>IF(D48&lt;8,,IF(D48&lt;8,,SUM(7.86*(POWER((D48-8),1.1)))))</f>
        <v>321.2570137669571</v>
      </c>
      <c r="F48" s="5">
        <v>8.84</v>
      </c>
      <c r="G48" s="6">
        <f>IF(F48&lt;0.1,,IF(F48&gt;13,,SUM(46.0849*(POWER((13-F48),1.81)))))</f>
        <v>608.2996658290363</v>
      </c>
      <c r="H48" s="7">
        <v>145</v>
      </c>
      <c r="I48" s="6">
        <f>IF(H48&lt;75,,IF(H48&lt;75,,SUM(1.84523*(POWER((H48-75),1.348)))))</f>
        <v>566.5557671828684</v>
      </c>
      <c r="J48" s="8"/>
      <c r="K48" s="6">
        <f>IF(J48&lt;210,,IF(J48&lt;210,,SUM(0.188807*(POWER((J48-210),1.41)))))</f>
        <v>0</v>
      </c>
      <c r="L48" s="27">
        <v>2</v>
      </c>
      <c r="M48" s="10" t="s">
        <v>9</v>
      </c>
      <c r="N48" s="55">
        <v>7.38</v>
      </c>
      <c r="O48" s="6">
        <f>IF((L48*60+N48)&lt;0.1,,IF((L48*60+N48)&gt;185,,SUM(0.19889*(POWER((185-(L48*60+N48)),1.88)))))</f>
        <v>405.9669372118995</v>
      </c>
      <c r="P48" s="11">
        <f>SUM(E48,G48,I48,K48,O48)</f>
        <v>1902.0793839907612</v>
      </c>
    </row>
    <row r="49" spans="1:16" ht="12.75">
      <c r="A49" s="2"/>
      <c r="B49" s="36" t="s">
        <v>42</v>
      </c>
      <c r="C49" s="36" t="s">
        <v>18</v>
      </c>
      <c r="D49" s="8">
        <v>41.98</v>
      </c>
      <c r="E49" s="6">
        <f>IF(D49&lt;8,,IF(D49&lt;8,,SUM(7.86*(POWER((D49-8),1.1)))))</f>
        <v>379.98657924076394</v>
      </c>
      <c r="F49" s="5">
        <v>9.59</v>
      </c>
      <c r="G49" s="6">
        <f>IF(F49&lt;0.1,,IF(F49&gt;13,,SUM(46.0849*(POWER((13-F49),1.81)))))</f>
        <v>424.4671403164393</v>
      </c>
      <c r="H49" s="7"/>
      <c r="I49" s="6">
        <f>IF(H49&lt;75,,IF(H49&lt;75,,SUM(1.84523*(POWER((H49-75),1.348)))))</f>
        <v>0</v>
      </c>
      <c r="J49" s="21">
        <v>387</v>
      </c>
      <c r="K49" s="6">
        <f>IF(J49&lt;210,,IF(J49&lt;210,,SUM(0.188807*(POWER((J49-210),1.41)))))</f>
        <v>279.03610254205324</v>
      </c>
      <c r="L49" s="9">
        <v>2</v>
      </c>
      <c r="M49" s="10" t="s">
        <v>9</v>
      </c>
      <c r="N49" s="55">
        <v>9.68</v>
      </c>
      <c r="O49" s="6">
        <f>IF((L49*60+N49)&lt;0.1,,IF((L49*60+N49)&gt;185,,SUM(0.19889*(POWER((185-(L49*60+N49)),1.88)))))</f>
        <v>376.0377366822914</v>
      </c>
      <c r="P49" s="11">
        <f>SUM(E49,G49,I49,K49,O49)</f>
        <v>1459.527558781548</v>
      </c>
    </row>
    <row r="50" spans="1:16" ht="12.75">
      <c r="A50" s="2"/>
      <c r="B50" s="36" t="s">
        <v>40</v>
      </c>
      <c r="C50" s="36" t="s">
        <v>18</v>
      </c>
      <c r="D50" s="8">
        <v>23.72</v>
      </c>
      <c r="E50" s="6">
        <f>IF(D50&lt;8,,IF(D50&lt;8,,SUM(7.86*(POWER((D50-8),1.1)))))</f>
        <v>162.74975441915927</v>
      </c>
      <c r="F50" s="5">
        <v>9.93</v>
      </c>
      <c r="G50" s="6">
        <f>IF(F50&lt;0.1,,IF(F50&gt;13,,SUM(46.0849*(POWER((13-F50),1.81)))))</f>
        <v>350.9773649393598</v>
      </c>
      <c r="H50" s="7"/>
      <c r="I50" s="6">
        <f>IF(H50&lt;75,,IF(H50&lt;75,,SUM(1.84523*(POWER((H50-75),1.348)))))</f>
        <v>0</v>
      </c>
      <c r="J50" s="8">
        <v>364</v>
      </c>
      <c r="K50" s="6">
        <f>IF(J50&lt;210,,IF(J50&lt;210,,SUM(0.188807*(POWER((J50-210),1.41)))))</f>
        <v>229.30963764771136</v>
      </c>
      <c r="L50" s="9">
        <v>2</v>
      </c>
      <c r="M50" s="10" t="s">
        <v>9</v>
      </c>
      <c r="N50" s="55">
        <v>27.05</v>
      </c>
      <c r="O50" s="6">
        <f>IF((L50*60+N50)&lt;0.1,,IF((L50*60+N50)&gt;185,,SUM(0.19889*(POWER((185-(L50*60+N50)),1.88)))))</f>
        <v>185.15314553186317</v>
      </c>
      <c r="P50" s="11">
        <f>SUM(E50,G50,I50,K50,O50)</f>
        <v>928.1899025380936</v>
      </c>
    </row>
    <row r="51" spans="1:16" ht="12.75">
      <c r="A51" s="2"/>
      <c r="B51" s="36" t="s">
        <v>39</v>
      </c>
      <c r="C51" s="36" t="s">
        <v>18</v>
      </c>
      <c r="D51" s="23">
        <v>21.82</v>
      </c>
      <c r="E51" s="6">
        <f>IF(D51&lt;8,,IF(D51&lt;8,,SUM(7.86*(POWER((D51-8),1.1)))))</f>
        <v>141.24770281174094</v>
      </c>
      <c r="F51" s="5">
        <v>10.74</v>
      </c>
      <c r="G51" s="6">
        <f>IF(F51&lt;0.1,,IF(F51&gt;13,,SUM(46.0849*(POWER((13-F51),1.81)))))</f>
        <v>201.60204088515198</v>
      </c>
      <c r="H51" s="7"/>
      <c r="I51" s="6">
        <f>IF(H51&lt;75,,IF(H51&lt;75,,SUM(1.84523*(POWER((H51-75),1.348)))))</f>
        <v>0</v>
      </c>
      <c r="J51" s="21">
        <v>310</v>
      </c>
      <c r="K51" s="6">
        <f>IF(J51&lt;210,,IF(J51&lt;210,,SUM(0.188807*(POWER((J51-210),1.41)))))</f>
        <v>124.74354783797025</v>
      </c>
      <c r="L51" s="9">
        <v>2</v>
      </c>
      <c r="M51" s="10" t="s">
        <v>9</v>
      </c>
      <c r="N51" s="55">
        <v>19.03</v>
      </c>
      <c r="O51" s="6">
        <f>IF((L51*60+N51)&lt;0.1,,IF((L51*60+N51)&gt;185,,SUM(0.19889*(POWER((185-(L51*60+N51)),1.88)))))</f>
        <v>265.50029918392016</v>
      </c>
      <c r="P51" s="11">
        <f>SUM(E51,G51,I51,K51,O51)</f>
        <v>733.0935907187834</v>
      </c>
    </row>
    <row r="52" spans="1:16" ht="12.75">
      <c r="A52" s="2"/>
      <c r="B52" s="36" t="s">
        <v>41</v>
      </c>
      <c r="C52" s="36" t="s">
        <v>18</v>
      </c>
      <c r="D52" s="21">
        <v>26.04</v>
      </c>
      <c r="E52" s="6">
        <f>IF(D52&lt;8,,IF(D52&lt;8,,SUM(7.86*(POWER((D52-8),1.1)))))</f>
        <v>189.35759653188924</v>
      </c>
      <c r="F52" s="5">
        <v>11.5</v>
      </c>
      <c r="G52" s="6">
        <f>IF(F52&lt;0.1,,IF(F52&gt;13,,SUM(46.0849*(POWER((13-F52),1.81)))))</f>
        <v>96.0027842081597</v>
      </c>
      <c r="H52" s="7">
        <v>105</v>
      </c>
      <c r="I52" s="6">
        <f>IF(H52&lt;75,,IF(H52&lt;75,,SUM(1.84523*(POWER((H52-75),1.348)))))</f>
        <v>180.80480093510224</v>
      </c>
      <c r="J52" s="21"/>
      <c r="K52" s="6">
        <f>IF(J52&lt;210,,IF(J52&lt;210,,SUM(0.188807*(POWER((J52-210),1.41)))))</f>
        <v>0</v>
      </c>
      <c r="L52" s="9">
        <v>2</v>
      </c>
      <c r="M52" s="10" t="s">
        <v>9</v>
      </c>
      <c r="N52" s="55">
        <v>22.61</v>
      </c>
      <c r="O52" s="6">
        <f>IF((L52*60+N52)&lt;0.1,,IF((L52*60+N52)&gt;185,,SUM(0.19889*(POWER((185-(L52*60+N52)),1.88)))))</f>
        <v>227.96499844517157</v>
      </c>
      <c r="P52" s="11">
        <f>SUM(E52,G52,I52,K52,O52)</f>
        <v>694.1301801203227</v>
      </c>
    </row>
    <row r="53" spans="1:16" ht="12.75">
      <c r="A53" s="2"/>
      <c r="B53" s="36"/>
      <c r="C53" s="36"/>
      <c r="D53" s="8"/>
      <c r="E53" s="6"/>
      <c r="F53" s="5"/>
      <c r="G53" s="6"/>
      <c r="H53" s="7"/>
      <c r="I53" s="6"/>
      <c r="J53" s="21"/>
      <c r="K53" s="6"/>
      <c r="L53" s="9"/>
      <c r="M53" s="10"/>
      <c r="N53" s="55"/>
      <c r="O53" s="6"/>
      <c r="P53" s="10">
        <f>SUM(P48:P51)</f>
        <v>5022.890436029186</v>
      </c>
    </row>
    <row r="54" spans="2:16" ht="12.75">
      <c r="B54" s="59"/>
      <c r="C54" s="59"/>
      <c r="P54" s="39"/>
    </row>
    <row r="55" spans="1:16" ht="12.75">
      <c r="A55" s="2"/>
      <c r="B55" s="36" t="s">
        <v>65</v>
      </c>
      <c r="C55" s="36" t="s">
        <v>26</v>
      </c>
      <c r="D55" s="8">
        <v>33.62</v>
      </c>
      <c r="E55" s="6">
        <f>IF(D55&lt;8,,IF(D55&lt;8,,SUM(7.86*(POWER((D55-8),1.1)))))</f>
        <v>278.5220506060956</v>
      </c>
      <c r="F55" s="5">
        <v>9.21</v>
      </c>
      <c r="G55" s="6">
        <f>IF(F55&lt;0.1,,IF(F55&gt;13,,SUM(46.0849*(POWER((13-F55),1.81)))))</f>
        <v>513.9201186036213</v>
      </c>
      <c r="H55" s="7">
        <v>120</v>
      </c>
      <c r="I55" s="6">
        <f>IF(H55&lt;75,,IF(H55&lt;75,,SUM(1.84523*(POWER((H55-75),1.348)))))</f>
        <v>312.306465579754</v>
      </c>
      <c r="J55" s="8"/>
      <c r="K55" s="6">
        <f>IF(J55&lt;210,,IF(J55&lt;210,,SUM(0.188807*(POWER((J55-210),1.41)))))</f>
        <v>0</v>
      </c>
      <c r="L55" s="9">
        <v>2</v>
      </c>
      <c r="M55" s="10" t="s">
        <v>9</v>
      </c>
      <c r="N55" s="55">
        <v>7.3</v>
      </c>
      <c r="O55" s="6">
        <f>IF((L55*60+N55)&lt;0.1,,IF((L55*60+N55)&gt;185,,SUM(0.19889*(POWER((185-(L55*60+N55)),1.88)))))</f>
        <v>407.0272413633557</v>
      </c>
      <c r="P55" s="11">
        <f>SUM(E55,G55,I55,K55,O55)</f>
        <v>1511.7758761528266</v>
      </c>
    </row>
    <row r="56" spans="1:16" ht="12.75">
      <c r="A56" s="2"/>
      <c r="B56" s="36" t="s">
        <v>67</v>
      </c>
      <c r="C56" s="36" t="s">
        <v>26</v>
      </c>
      <c r="D56" s="8">
        <v>26.63</v>
      </c>
      <c r="E56" s="6">
        <f>IF(D56&lt;8,,IF(D56&lt;8,,SUM(7.86*(POWER((D56-8),1.1)))))</f>
        <v>196.18088367121794</v>
      </c>
      <c r="F56" s="5">
        <v>9.84</v>
      </c>
      <c r="G56" s="6">
        <f>IF(F56&lt;0.1,,IF(F56&gt;13,,SUM(46.0849*(POWER((13-F56),1.81)))))</f>
        <v>369.82159641093483</v>
      </c>
      <c r="H56" s="7"/>
      <c r="I56" s="6">
        <f>IF(H56&lt;75,,IF(H56&lt;75,,SUM(1.84523*(POWER((H56-75),1.348)))))</f>
        <v>0</v>
      </c>
      <c r="J56" s="8">
        <v>337</v>
      </c>
      <c r="K56" s="6">
        <f>IF(J56&lt;210,,IF(J56&lt;210,,SUM(0.188807*(POWER((J56-210),1.41)))))</f>
        <v>174.73557692348527</v>
      </c>
      <c r="L56" s="9">
        <v>2</v>
      </c>
      <c r="M56" s="10" t="s">
        <v>9</v>
      </c>
      <c r="N56" s="55">
        <v>14.69</v>
      </c>
      <c r="O56" s="6">
        <f>IF((L56*60+N56)&lt;0.1,,IF((L56*60+N56)&gt;185,,SUM(0.19889*(POWER((185-(L56*60+N56)),1.88)))))</f>
        <v>314.5741735751428</v>
      </c>
      <c r="P56" s="11">
        <f>SUM(E56,G56,I56,K56,O56)</f>
        <v>1055.3122305807808</v>
      </c>
    </row>
    <row r="57" spans="1:16" ht="12.75">
      <c r="A57" s="2"/>
      <c r="B57" s="36" t="s">
        <v>68</v>
      </c>
      <c r="C57" s="36" t="s">
        <v>26</v>
      </c>
      <c r="D57" s="8">
        <v>17.86</v>
      </c>
      <c r="E57" s="6">
        <f>IF(D57&lt;8,,IF(D57&lt;8,,SUM(7.86*(POWER((D57-8),1.1)))))</f>
        <v>97.42875489930904</v>
      </c>
      <c r="F57" s="5">
        <v>10.1</v>
      </c>
      <c r="G57" s="6">
        <f>IF(F57&lt;0.1,,IF(F57&gt;13,,SUM(46.0849*(POWER((13-F57),1.81)))))</f>
        <v>316.5913360585314</v>
      </c>
      <c r="H57" s="7"/>
      <c r="I57" s="6">
        <f>IF(H57&lt;75,,IF(H57&lt;75,,SUM(1.84523*(POWER((H57-75),1.348)))))</f>
        <v>0</v>
      </c>
      <c r="J57" s="8">
        <v>318</v>
      </c>
      <c r="K57" s="6">
        <f>IF(J57&lt;210,,IF(J57&lt;210,,SUM(0.188807*(POWER((J57-210),1.41)))))</f>
        <v>139.0418657960084</v>
      </c>
      <c r="L57" s="9">
        <v>2</v>
      </c>
      <c r="M57" s="10" t="s">
        <v>9</v>
      </c>
      <c r="N57" s="55">
        <v>23.53</v>
      </c>
      <c r="O57" s="6">
        <f>IF((L57*60+N57)&lt;0.1,,IF((L57*60+N57)&gt;185,,SUM(0.19889*(POWER((185-(L57*60+N57)),1.88)))))</f>
        <v>218.7524542708349</v>
      </c>
      <c r="P57" s="11">
        <f>SUM(E57,G57,I57,K57,O57)</f>
        <v>771.8144110246837</v>
      </c>
    </row>
    <row r="58" spans="1:16" ht="12.75">
      <c r="A58" s="2"/>
      <c r="B58" s="36" t="s">
        <v>66</v>
      </c>
      <c r="C58" s="36" t="s">
        <v>26</v>
      </c>
      <c r="D58" s="8">
        <v>19.38</v>
      </c>
      <c r="E58" s="6">
        <f>IF(D58&lt;8,,IF(D58&lt;8,,SUM(7.86*(POWER((D58-8),1.1)))))</f>
        <v>114.07199429974253</v>
      </c>
      <c r="F58" s="5">
        <v>11.42</v>
      </c>
      <c r="G58" s="6">
        <f>IF(F58&lt;0.1,,IF(F58&gt;13,,SUM(46.0849*(POWER((13-F58),1.81)))))</f>
        <v>105.46976463253266</v>
      </c>
      <c r="H58" s="7"/>
      <c r="I58" s="6">
        <f>IF(H58&lt;75,,IF(H58&lt;75,,SUM(1.84523*(POWER((H58-75),1.348)))))</f>
        <v>0</v>
      </c>
      <c r="J58" s="8">
        <v>294</v>
      </c>
      <c r="K58" s="6">
        <f>IF(J58&lt;210,,IF(J58&lt;210,,SUM(0.188807*(POWER((J58-210),1.41)))))</f>
        <v>97.55552827739842</v>
      </c>
      <c r="L58" s="9">
        <v>2</v>
      </c>
      <c r="M58" s="10" t="s">
        <v>9</v>
      </c>
      <c r="N58" s="55">
        <v>32.92</v>
      </c>
      <c r="O58" s="6">
        <f>IF((L58*60+N58)&lt;0.1,,IF((L58*60+N58)&gt;185,,SUM(0.19889*(POWER((185-(L58*60+N58)),1.88)))))</f>
        <v>134.99993016335935</v>
      </c>
      <c r="P58" s="11">
        <f>SUM(E58,G58,I58,K58,O58)</f>
        <v>452.09721737303295</v>
      </c>
    </row>
    <row r="59" spans="1:16" ht="12.75">
      <c r="A59" s="2"/>
      <c r="B59" s="36" t="s">
        <v>69</v>
      </c>
      <c r="C59" s="36" t="s">
        <v>26</v>
      </c>
      <c r="D59" s="8">
        <v>20.12</v>
      </c>
      <c r="E59" s="6">
        <f>IF(D59&lt;8,,IF(D59&lt;8,,SUM(7.86*(POWER((D59-8),1.1)))))</f>
        <v>122.25747664637258</v>
      </c>
      <c r="F59" s="5"/>
      <c r="G59" s="6">
        <f>IF(F59&lt;0.1,,IF(F59&gt;13,,SUM(46.0849*(POWER((13-F59),1.81)))))</f>
        <v>0</v>
      </c>
      <c r="H59" s="7">
        <v>110</v>
      </c>
      <c r="I59" s="6">
        <f>IF(H59&lt;75,,IF(H59&lt;75,,SUM(1.84523*(POWER((H59-75),1.348)))))</f>
        <v>222.5636477175478</v>
      </c>
      <c r="J59" s="8"/>
      <c r="K59" s="6">
        <f>IF(J59&lt;210,,IF(J59&lt;210,,SUM(0.188807*(POWER((J59-210),1.41)))))</f>
        <v>0</v>
      </c>
      <c r="L59" s="9">
        <v>2</v>
      </c>
      <c r="M59" s="10" t="s">
        <v>9</v>
      </c>
      <c r="N59" s="55">
        <v>46.1</v>
      </c>
      <c r="O59" s="6">
        <f>IF((L59*60+N59)&lt;0.1,,IF((L59*60+N59)&gt;185,,SUM(0.19889*(POWER((185-(L59*60+N59)),1.88)))))</f>
        <v>49.92995097195071</v>
      </c>
      <c r="P59" s="11">
        <f>SUM(E59,G59,I59,K59,O59)</f>
        <v>394.75107533587106</v>
      </c>
    </row>
    <row r="60" spans="1:16" ht="12.75">
      <c r="A60" s="2"/>
      <c r="B60" s="36"/>
      <c r="C60" s="36" t="s">
        <v>26</v>
      </c>
      <c r="D60" s="5"/>
      <c r="E60" s="6"/>
      <c r="F60" s="5"/>
      <c r="G60" s="6"/>
      <c r="H60" s="7"/>
      <c r="I60" s="6"/>
      <c r="J60" s="8"/>
      <c r="K60" s="6"/>
      <c r="L60" s="9"/>
      <c r="M60" s="10"/>
      <c r="N60" s="18"/>
      <c r="O60" s="6"/>
      <c r="P60" s="10">
        <f>SUM(P55:P58)</f>
        <v>3790.9997351313245</v>
      </c>
    </row>
    <row r="61" spans="2:16" ht="12.75">
      <c r="B61" s="60"/>
      <c r="C61" s="60"/>
      <c r="D61" s="15"/>
      <c r="E61" s="7"/>
      <c r="F61" s="15"/>
      <c r="G61" s="7"/>
      <c r="H61" s="7"/>
      <c r="I61" s="7"/>
      <c r="J61" s="14"/>
      <c r="K61" s="7"/>
      <c r="L61" s="9"/>
      <c r="M61" s="10"/>
      <c r="N61" s="19"/>
      <c r="O61" s="7"/>
      <c r="P61" s="10"/>
    </row>
    <row r="62" spans="1:16" ht="12.75">
      <c r="A62" s="2"/>
      <c r="B62" s="36" t="s">
        <v>70</v>
      </c>
      <c r="C62" s="36" t="s">
        <v>27</v>
      </c>
      <c r="D62" s="8">
        <v>37.16</v>
      </c>
      <c r="E62" s="6">
        <f>IF(D62&lt;8,,IF(D62&lt;8,,SUM(7.86*(POWER((D62-8),1.1)))))</f>
        <v>321.1358699009223</v>
      </c>
      <c r="F62" s="5">
        <v>8.86</v>
      </c>
      <c r="G62" s="6">
        <f>IF(F62&lt;0.1,,IF(F62&gt;13,,SUM(46.0849*(POWER((13-F62),1.81)))))</f>
        <v>603.0165988876636</v>
      </c>
      <c r="H62" s="7"/>
      <c r="I62" s="6">
        <f>IF(H62&lt;75,,IF(H62&lt;75,,SUM(1.84523*(POWER((H62-75),1.348)))))</f>
        <v>0</v>
      </c>
      <c r="J62" s="8">
        <v>408</v>
      </c>
      <c r="K62" s="6">
        <f>IF(J62&lt;210,,IF(J62&lt;210,,SUM(0.188807*(POWER((J62-210),1.41)))))</f>
        <v>326.82555695750466</v>
      </c>
      <c r="L62" s="24">
        <v>1</v>
      </c>
      <c r="M62" s="10" t="s">
        <v>9</v>
      </c>
      <c r="N62" s="55">
        <v>52.98</v>
      </c>
      <c r="O62" s="6">
        <f>IF((L62*60+N62)&lt;0.1,,IF((L62*60+N62)&gt;185,,SUM(0.19889*(POWER((185-(L62*60+N62)),1.88)))))</f>
        <v>617.4827189151317</v>
      </c>
      <c r="P62" s="11">
        <f>SUM(E62,G62,I62,K62,O62)</f>
        <v>1868.4607446612222</v>
      </c>
    </row>
    <row r="63" spans="1:16" ht="12.75">
      <c r="A63" s="2"/>
      <c r="B63" s="36" t="s">
        <v>71</v>
      </c>
      <c r="C63" s="36" t="s">
        <v>27</v>
      </c>
      <c r="D63" s="8">
        <v>35.63</v>
      </c>
      <c r="E63" s="6">
        <f>IF(D63&lt;8,,IF(D63&lt;8,,SUM(7.86*(POWER((D63-8),1.1)))))</f>
        <v>302.6505862131213</v>
      </c>
      <c r="F63" s="5">
        <v>9.26</v>
      </c>
      <c r="G63" s="6">
        <f>IF(F63&lt;0.1,,IF(F63&gt;13,,SUM(46.0849*(POWER((13-F63),1.81)))))</f>
        <v>501.71403411567115</v>
      </c>
      <c r="H63" s="7">
        <v>110</v>
      </c>
      <c r="I63" s="6">
        <f>IF(H63&lt;75,,IF(H63&lt;75,,SUM(1.84523*(POWER((H63-75),1.348)))))</f>
        <v>222.5636477175478</v>
      </c>
      <c r="J63" s="8"/>
      <c r="K63" s="6">
        <f>IF(J63&lt;210,,IF(J63&lt;210,,SUM(0.188807*(POWER((J63-210),1.41)))))</f>
        <v>0</v>
      </c>
      <c r="L63" s="24">
        <v>1</v>
      </c>
      <c r="M63" s="10" t="s">
        <v>9</v>
      </c>
      <c r="N63" s="55">
        <v>59.28</v>
      </c>
      <c r="O63" s="6">
        <f>IF((L63*60+N63)&lt;0.1,,IF((L63*60+N63)&gt;185,,SUM(0.19889*(POWER((185-(L63*60+N63)),1.88)))))</f>
        <v>519.8575440279453</v>
      </c>
      <c r="P63" s="11">
        <f>SUM(E63,G63,I63,K63,O63)</f>
        <v>1546.7858120742856</v>
      </c>
    </row>
    <row r="64" spans="1:16" ht="12.75">
      <c r="A64" s="2"/>
      <c r="B64" s="36" t="s">
        <v>73</v>
      </c>
      <c r="C64" s="36" t="s">
        <v>27</v>
      </c>
      <c r="D64" s="8">
        <v>30.8</v>
      </c>
      <c r="E64" s="6">
        <f>IF(D64&lt;8,,IF(D64&lt;8,,SUM(7.86*(POWER((D64-8),1.1)))))</f>
        <v>244.99142158612722</v>
      </c>
      <c r="F64" s="5">
        <v>9.55</v>
      </c>
      <c r="G64" s="6">
        <f>IF(F64&lt;0.1,,IF(F64&gt;13,,SUM(46.0849*(POWER((13-F64),1.81)))))</f>
        <v>433.5220698333016</v>
      </c>
      <c r="H64" s="7">
        <v>120</v>
      </c>
      <c r="I64" s="6">
        <f>IF(H64&lt;75,,IF(H64&lt;75,,SUM(1.84523*(POWER((H64-75),1.348)))))</f>
        <v>312.306465579754</v>
      </c>
      <c r="J64" s="8"/>
      <c r="K64" s="6">
        <f>IF(J64&lt;210,,IF(J64&lt;210,,SUM(0.188807*(POWER((J64-210),1.41)))))</f>
        <v>0</v>
      </c>
      <c r="L64" s="24">
        <v>1</v>
      </c>
      <c r="M64" s="10" t="s">
        <v>9</v>
      </c>
      <c r="N64" s="55">
        <v>58.17</v>
      </c>
      <c r="O64" s="6">
        <f>IF((L64*60+N64)&lt;0.1,,IF((L64*60+N64)&gt;185,,SUM(0.19889*(POWER((185-(L64*60+N64)),1.88)))))</f>
        <v>536.487113577916</v>
      </c>
      <c r="P64" s="11">
        <f>SUM(E64,G64,I64,K64,O64)</f>
        <v>1527.3070705770988</v>
      </c>
    </row>
    <row r="65" spans="1:16" ht="12.75">
      <c r="A65" s="2"/>
      <c r="B65" s="36" t="s">
        <v>72</v>
      </c>
      <c r="C65" s="36" t="s">
        <v>27</v>
      </c>
      <c r="D65" s="8">
        <v>32.7</v>
      </c>
      <c r="E65" s="6">
        <f>IF(D65&lt;8,,IF(D65&lt;8,,SUM(7.86*(POWER((D65-8),1.1)))))</f>
        <v>267.54029070136323</v>
      </c>
      <c r="F65" s="5">
        <v>9.35</v>
      </c>
      <c r="G65" s="6">
        <f>IF(F65&lt;0.1,,IF(F65&gt;13,,SUM(46.0849*(POWER((13-F65),1.81)))))</f>
        <v>480.0746059495714</v>
      </c>
      <c r="H65" s="7"/>
      <c r="I65" s="6">
        <f>IF(H65&lt;75,,IF(H65&lt;75,,SUM(1.84523*(POWER((H65-75),1.348)))))</f>
        <v>0</v>
      </c>
      <c r="J65" s="8">
        <v>389</v>
      </c>
      <c r="K65" s="6">
        <f>IF(J65&lt;210,,IF(J65&lt;210,,SUM(0.188807*(POWER((J65-210),1.41)))))</f>
        <v>283.492037555276</v>
      </c>
      <c r="L65" s="24">
        <v>2</v>
      </c>
      <c r="M65" s="10" t="s">
        <v>9</v>
      </c>
      <c r="N65" s="55">
        <v>13.7</v>
      </c>
      <c r="O65" s="6">
        <f>IF((L65*60+N65)&lt;0.1,,IF((L65*60+N65)&gt;185,,SUM(0.19889*(POWER((185-(L65*60+N65)),1.88)))))</f>
        <v>326.31241255298914</v>
      </c>
      <c r="P65" s="11">
        <f>SUM(E65,G65,I65,K65,O65)</f>
        <v>1357.4193467591997</v>
      </c>
    </row>
    <row r="66" spans="1:16" ht="12.75">
      <c r="A66" s="2"/>
      <c r="B66" s="36" t="s">
        <v>74</v>
      </c>
      <c r="C66" s="36" t="s">
        <v>27</v>
      </c>
      <c r="D66" s="8">
        <v>29.73</v>
      </c>
      <c r="E66" s="6">
        <f>IF(D66&lt;8,,IF(D66&lt;8,,SUM(7.86*(POWER((D66-8),1.1)))))</f>
        <v>232.37438051107688</v>
      </c>
      <c r="F66" s="5">
        <v>9.59</v>
      </c>
      <c r="G66" s="6">
        <f>IF(F66&lt;0.1,,IF(F66&gt;13,,SUM(46.0849*(POWER((13-F66),1.81)))))</f>
        <v>424.4671403164393</v>
      </c>
      <c r="H66" s="7"/>
      <c r="I66" s="6">
        <f>IF(H66&lt;75,,IF(H66&lt;75,,SUM(1.84523*(POWER((H66-75),1.348)))))</f>
        <v>0</v>
      </c>
      <c r="J66" s="8">
        <v>345</v>
      </c>
      <c r="K66" s="6">
        <f>IF(J66&lt;210,,IF(J66&lt;210,,SUM(0.188807*(POWER((J66-210),1.41)))))</f>
        <v>190.453389085374</v>
      </c>
      <c r="L66" s="24">
        <v>2</v>
      </c>
      <c r="M66" s="10" t="s">
        <v>9</v>
      </c>
      <c r="N66" s="55">
        <v>2.86</v>
      </c>
      <c r="O66" s="6">
        <f>IF((L66*60+N66)&lt;0.1,,IF((L66*60+N66)&gt;185,,SUM(0.19889*(POWER((185-(L66*60+N66)),1.88)))))</f>
        <v>467.8976842164982</v>
      </c>
      <c r="P66" s="11">
        <f>SUM(E66,G66,I66,K66,O66)</f>
        <v>1315.1925941293885</v>
      </c>
    </row>
    <row r="67" spans="1:16" ht="12.75">
      <c r="A67" s="2"/>
      <c r="B67" s="36"/>
      <c r="C67" s="36" t="s">
        <v>27</v>
      </c>
      <c r="D67" s="5"/>
      <c r="E67" s="6"/>
      <c r="F67" s="5"/>
      <c r="G67" s="6"/>
      <c r="H67" s="7"/>
      <c r="I67" s="6"/>
      <c r="J67" s="8"/>
      <c r="K67" s="6"/>
      <c r="L67" s="9"/>
      <c r="M67" s="10"/>
      <c r="N67" s="18"/>
      <c r="O67" s="6"/>
      <c r="P67" s="10">
        <f>SUM(P62:P65)</f>
        <v>6299.972974071806</v>
      </c>
    </row>
    <row r="68" spans="2:16" ht="12.75">
      <c r="B68" s="60"/>
      <c r="C68" s="60"/>
      <c r="D68" s="15"/>
      <c r="E68" s="7"/>
      <c r="F68" s="15"/>
      <c r="G68" s="7"/>
      <c r="H68" s="7"/>
      <c r="I68" s="7"/>
      <c r="J68" s="14"/>
      <c r="K68" s="7"/>
      <c r="L68" s="9"/>
      <c r="M68" s="10"/>
      <c r="N68" s="19"/>
      <c r="O68" s="7"/>
      <c r="P68" s="10"/>
    </row>
    <row r="69" spans="1:16" ht="12.75">
      <c r="A69" s="2"/>
      <c r="B69" s="36" t="s">
        <v>80</v>
      </c>
      <c r="C69" s="36" t="s">
        <v>76</v>
      </c>
      <c r="D69" s="5">
        <v>46.79</v>
      </c>
      <c r="E69" s="6">
        <f>IF(D69&lt;8,,IF(D69&lt;8,,SUM(7.86*(POWER((D69-8),1.1)))))</f>
        <v>439.55609209136986</v>
      </c>
      <c r="F69" s="5">
        <v>9.02</v>
      </c>
      <c r="G69" s="6">
        <f>IF(F69&lt;0.1,,IF(F69&gt;13,,SUM(46.0849*(POWER((13-F69),1.81)))))</f>
        <v>561.4964436318193</v>
      </c>
      <c r="H69" s="7">
        <v>136</v>
      </c>
      <c r="I69" s="6">
        <f>IF(H69&lt;75,,IF(H69&lt;75,,SUM(1.84523*(POWER((H69-75),1.348)))))</f>
        <v>470.62514180921784</v>
      </c>
      <c r="J69" s="8"/>
      <c r="K69" s="6"/>
      <c r="L69" s="9">
        <v>2</v>
      </c>
      <c r="M69" s="10"/>
      <c r="N69" s="22">
        <v>7.94</v>
      </c>
      <c r="O69" s="6">
        <f>IF((L69*60+N69)&lt;0.1,,IF((L69*60+N69)&gt;185,,SUM(0.19889*(POWER((185-(L69*60+N69)),1.88)))))</f>
        <v>398.5810714898164</v>
      </c>
      <c r="P69" s="11">
        <f>SUM(E69,G69,I69,K69,O69)</f>
        <v>1870.2587490222234</v>
      </c>
    </row>
    <row r="70" spans="1:16" ht="12.75">
      <c r="A70" s="2"/>
      <c r="B70" s="36" t="s">
        <v>77</v>
      </c>
      <c r="C70" s="36" t="s">
        <v>76</v>
      </c>
      <c r="D70" s="23">
        <v>27.08</v>
      </c>
      <c r="E70" s="6">
        <f>IF(D70&lt;8,,IF(D70&lt;8,,SUM(7.86*(POWER((D70-8),1.1)))))</f>
        <v>201.39966945832316</v>
      </c>
      <c r="F70" s="5">
        <v>8.88</v>
      </c>
      <c r="G70" s="6">
        <f>IF(F70&lt;0.1,,IF(F70&gt;13,,SUM(46.0849*(POWER((13-F70),1.81)))))</f>
        <v>597.7541644703723</v>
      </c>
      <c r="H70" s="7"/>
      <c r="I70" s="6">
        <f>IF(H70&lt;75,,IF(H70&lt;75,,SUM(1.84523*(POWER((H70-75),1.348)))))</f>
        <v>0</v>
      </c>
      <c r="J70" s="8">
        <v>392</v>
      </c>
      <c r="K70" s="6">
        <f>IF(J70&lt;210,,IF(J70&lt;210,,SUM(0.188807*(POWER((J70-210),1.41)))))</f>
        <v>290.2142603840804</v>
      </c>
      <c r="L70" s="9">
        <v>1</v>
      </c>
      <c r="M70" s="10" t="s">
        <v>9</v>
      </c>
      <c r="N70" s="56">
        <v>48.79</v>
      </c>
      <c r="O70" s="6">
        <f>IF((L70*60+N70)&lt;0.1,,IF((L70*60+N70)&gt;185,,SUM(0.19889*(POWER((185-(L70*60+N70)),1.88)))))</f>
        <v>686.7448885060311</v>
      </c>
      <c r="P70" s="11">
        <f>SUM(E70,G70,I70,K70,O70)</f>
        <v>1776.1129828188068</v>
      </c>
    </row>
    <row r="71" spans="1:16" ht="12.75">
      <c r="A71" s="2"/>
      <c r="B71" s="36" t="s">
        <v>78</v>
      </c>
      <c r="C71" s="36" t="s">
        <v>76</v>
      </c>
      <c r="D71" s="23">
        <v>38.25</v>
      </c>
      <c r="E71" s="6">
        <f>IF(D71&lt;8,,IF(D71&lt;8,,SUM(7.86*(POWER((D71-8),1.1)))))</f>
        <v>334.3647320749862</v>
      </c>
      <c r="F71" s="5">
        <v>9.65</v>
      </c>
      <c r="G71" s="6">
        <f>IF(F71&lt;0.1,,IF(F71&gt;13,,SUM(46.0849*(POWER((13-F71),1.81)))))</f>
        <v>411.0453600554026</v>
      </c>
      <c r="H71" s="7">
        <v>136</v>
      </c>
      <c r="I71" s="6">
        <f>IF(H71&lt;75,,IF(H71&lt;75,,SUM(1.84523*(POWER((H71-75),1.348)))))</f>
        <v>470.62514180921784</v>
      </c>
      <c r="J71" s="21"/>
      <c r="K71" s="6">
        <f>IF(J71&lt;210,,IF(J71&lt;210,,SUM(0.188807*(POWER((J71-210),1.41)))))</f>
        <v>0</v>
      </c>
      <c r="L71" s="9">
        <v>2</v>
      </c>
      <c r="M71" s="10" t="s">
        <v>9</v>
      </c>
      <c r="N71" s="55">
        <v>2.63</v>
      </c>
      <c r="O71" s="6">
        <f>IF((L71*60+N71)&lt;0.1,,IF((L71*60+N71)&gt;185,,SUM(0.19889*(POWER((185-(L71*60+N71)),1.88)))))</f>
        <v>471.1588429332576</v>
      </c>
      <c r="P71" s="11">
        <f>SUM(E71,G71,I71,K71,O71)</f>
        <v>1687.1940768728643</v>
      </c>
    </row>
    <row r="72" spans="1:16" ht="12.75">
      <c r="A72" s="2"/>
      <c r="B72" s="36" t="s">
        <v>75</v>
      </c>
      <c r="C72" s="36" t="s">
        <v>76</v>
      </c>
      <c r="D72" s="23">
        <v>35.77</v>
      </c>
      <c r="E72" s="6">
        <f>IF(D72&lt;8,,IF(D72&lt;8,,SUM(7.86*(POWER((D72-8),1.1)))))</f>
        <v>304.33788192262307</v>
      </c>
      <c r="F72" s="5">
        <v>9.34</v>
      </c>
      <c r="G72" s="6">
        <f>IF(F72&lt;0.1,,IF(F72&gt;13,,SUM(46.0849*(POWER((13-F72),1.81)))))</f>
        <v>482.45789096437073</v>
      </c>
      <c r="H72" s="7"/>
      <c r="I72" s="6">
        <f>IF(H72&lt;75,,IF(H72&lt;75,,SUM(1.84523*(POWER((H72-75),1.348)))))</f>
        <v>0</v>
      </c>
      <c r="J72" s="8">
        <v>395</v>
      </c>
      <c r="K72" s="6">
        <f>IF(J72&lt;210,,IF(J72&lt;210,,SUM(0.188807*(POWER((J72-210),1.41)))))</f>
        <v>296.9820691279459</v>
      </c>
      <c r="L72" s="9">
        <v>1</v>
      </c>
      <c r="M72" s="10" t="s">
        <v>9</v>
      </c>
      <c r="N72" s="55">
        <v>54.72</v>
      </c>
      <c r="O72" s="6">
        <f>IF((L72*60+N72)&lt;0.1,,IF((L72*60+N72)&gt;185,,SUM(0.19889*(POWER((185-(L72*60+N72)),1.88)))))</f>
        <v>589.7346465568048</v>
      </c>
      <c r="P72" s="11">
        <f>SUM(E72,G72,I72,K72,O72)</f>
        <v>1673.5124885717446</v>
      </c>
    </row>
    <row r="73" spans="1:16" ht="12.75">
      <c r="A73" s="2"/>
      <c r="B73" s="36" t="s">
        <v>79</v>
      </c>
      <c r="C73" s="36" t="s">
        <v>76</v>
      </c>
      <c r="D73" s="23">
        <v>26.18</v>
      </c>
      <c r="E73" s="6">
        <f>IF(D73&lt;8,,IF(D73&lt;8,,SUM(7.86*(POWER((D73-8),1.1)))))</f>
        <v>190.97468959673628</v>
      </c>
      <c r="F73" s="5">
        <v>9.64</v>
      </c>
      <c r="G73" s="6">
        <f>IF(F73&lt;0.1,,IF(F73&gt;13,,SUM(46.0849*(POWER((13-F73),1.81)))))</f>
        <v>413.26891642836733</v>
      </c>
      <c r="H73" s="7">
        <v>133</v>
      </c>
      <c r="I73" s="6">
        <f>IF(H73&lt;75,,IF(H73&lt;75,,SUM(1.84523*(POWER((H73-75),1.348)))))</f>
        <v>439.6949140192264</v>
      </c>
      <c r="J73" s="8"/>
      <c r="K73" s="6">
        <f>IF(J73&lt;210,,IF(J73&lt;210,,SUM(0.188807*(POWER((J73-210),1.41)))))</f>
        <v>0</v>
      </c>
      <c r="L73" s="9">
        <v>1</v>
      </c>
      <c r="M73" s="10" t="s">
        <v>9</v>
      </c>
      <c r="N73" s="55">
        <v>57.87</v>
      </c>
      <c r="O73" s="6">
        <f>IF((L73*60+N73)&lt;0.1,,IF((L73*60+N73)&gt;185,,SUM(0.19889*(POWER((185-(L73*60+N73)),1.88)))))</f>
        <v>541.02364307885</v>
      </c>
      <c r="P73" s="11">
        <f>SUM(E73,G73,I73,K73,O73)</f>
        <v>1584.96216312318</v>
      </c>
    </row>
    <row r="74" spans="1:16" ht="12.75">
      <c r="A74" s="2"/>
      <c r="B74" s="36"/>
      <c r="C74" s="36" t="s">
        <v>76</v>
      </c>
      <c r="D74" s="5"/>
      <c r="E74" s="6"/>
      <c r="F74" s="5"/>
      <c r="G74" s="6"/>
      <c r="H74" s="7"/>
      <c r="I74" s="6"/>
      <c r="J74" s="8"/>
      <c r="K74" s="6"/>
      <c r="L74" s="9"/>
      <c r="M74" s="10"/>
      <c r="N74" s="18"/>
      <c r="O74" s="6"/>
      <c r="P74" s="10">
        <f>SUM(P69:P72)</f>
        <v>7007.07829728564</v>
      </c>
    </row>
    <row r="75" spans="2:16" ht="12.75">
      <c r="B75" s="60"/>
      <c r="C75" s="60"/>
      <c r="D75" s="15"/>
      <c r="E75" s="7"/>
      <c r="F75" s="15"/>
      <c r="G75" s="7"/>
      <c r="H75" s="7"/>
      <c r="I75" s="7"/>
      <c r="J75" s="14"/>
      <c r="K75" s="7"/>
      <c r="L75" s="9"/>
      <c r="M75" s="10"/>
      <c r="N75" s="19"/>
      <c r="O75" s="7"/>
      <c r="P75" s="10"/>
    </row>
    <row r="76" spans="1:16" ht="12.75">
      <c r="A76" s="2"/>
      <c r="B76" s="36" t="s">
        <v>81</v>
      </c>
      <c r="C76" s="36" t="s">
        <v>15</v>
      </c>
      <c r="D76" s="21">
        <v>31.4</v>
      </c>
      <c r="E76" s="6">
        <f>IF(D76&lt;8,,IF(D76&lt;8,,SUM(7.86*(POWER((D76-8),1.1)))))</f>
        <v>252.09253715565737</v>
      </c>
      <c r="F76" s="5">
        <v>10.02</v>
      </c>
      <c r="G76" s="6">
        <f>IF(F76&lt;0.1,,IF(F76&gt;13,,SUM(46.0849*(POWER((13-F76),1.81)))))</f>
        <v>332.5753734507397</v>
      </c>
      <c r="H76" s="21"/>
      <c r="I76" s="6">
        <f>IF(H76&lt;75,,IF(H76&lt;75,,SUM(1.84523*(POWER((H76-75),1.348)))))</f>
        <v>0</v>
      </c>
      <c r="J76" s="8">
        <v>338</v>
      </c>
      <c r="K76" s="6">
        <f>IF(J76&lt;210,,IF(J76&lt;210,,SUM(0.188807*(POWER((J76-210),1.41)))))</f>
        <v>176.67868121442538</v>
      </c>
      <c r="L76" s="9">
        <v>2</v>
      </c>
      <c r="M76" s="10" t="s">
        <v>9</v>
      </c>
      <c r="N76" s="55">
        <v>3.57</v>
      </c>
      <c r="O76" s="6">
        <f>IF((L76*60+N76)&lt;0.1,,IF((L76*60+N76)&gt;185,,SUM(0.19889*(POWER((185-(L76*60+N76)),1.88)))))</f>
        <v>457.8975465603039</v>
      </c>
      <c r="P76" s="11">
        <f>SUM(E76,G76,I76,K76,O76)</f>
        <v>1219.2441383811265</v>
      </c>
    </row>
    <row r="77" spans="1:16" ht="12.75">
      <c r="A77" s="2"/>
      <c r="B77" s="36" t="s">
        <v>83</v>
      </c>
      <c r="C77" s="36" t="s">
        <v>15</v>
      </c>
      <c r="D77" s="8">
        <v>23.31</v>
      </c>
      <c r="E77" s="6">
        <f>IF(D77&lt;8,,IF(D77&lt;8,,SUM(7.86*(POWER((D77-8),1.1)))))</f>
        <v>158.08667160336765</v>
      </c>
      <c r="F77" s="5">
        <v>9.5</v>
      </c>
      <c r="G77" s="6">
        <f>IF(F77&lt;0.1,,IF(F77&gt;13,,SUM(46.0849*(POWER((13-F77),1.81)))))</f>
        <v>444.9608587873315</v>
      </c>
      <c r="H77" s="7"/>
      <c r="I77" s="6">
        <f>IF(H77&lt;75,,IF(H77&lt;75,,SUM(1.84523*(POWER((H77-75),1.348)))))</f>
        <v>0</v>
      </c>
      <c r="J77" s="21">
        <v>335</v>
      </c>
      <c r="K77" s="6">
        <f>IF(J77&lt;210,,IF(J77&lt;210,,SUM(0.188807*(POWER((J77-210),1.41)))))</f>
        <v>170.86818647219957</v>
      </c>
      <c r="L77" s="9">
        <v>2</v>
      </c>
      <c r="M77" s="10" t="s">
        <v>9</v>
      </c>
      <c r="N77" s="55">
        <v>18.98</v>
      </c>
      <c r="O77" s="6">
        <f>IF((L77*60+N77)&lt;0.1,,IF((L77*60+N77)&gt;185,,SUM(0.19889*(POWER((185-(L77*60+N77)),1.88)))))</f>
        <v>266.0434571426585</v>
      </c>
      <c r="P77" s="11">
        <f>SUM(E77,G77,I77,K77,O77)</f>
        <v>1039.9591740055573</v>
      </c>
    </row>
    <row r="78" spans="1:16" ht="12.75">
      <c r="A78" s="2"/>
      <c r="B78" s="36" t="s">
        <v>82</v>
      </c>
      <c r="C78" s="36" t="s">
        <v>15</v>
      </c>
      <c r="D78" s="8">
        <v>17.34</v>
      </c>
      <c r="E78" s="6">
        <f>IF(D78&lt;8,,IF(D78&lt;8,,SUM(7.86*(POWER((D78-8),1.1)))))</f>
        <v>91.79184726250062</v>
      </c>
      <c r="F78" s="5">
        <v>9.75</v>
      </c>
      <c r="G78" s="6">
        <f>IF(F78&lt;0.1,,IF(F78&gt;13,,SUM(46.0849*(POWER((13-F78),1.81)))))</f>
        <v>389.1056462429363</v>
      </c>
      <c r="H78" s="7">
        <v>105</v>
      </c>
      <c r="I78" s="6">
        <f>IF(H78&lt;75,,IF(H78&lt;75,,SUM(1.84523*(POWER((H78-75),1.348)))))</f>
        <v>180.80480093510224</v>
      </c>
      <c r="J78" s="21"/>
      <c r="K78" s="6">
        <f>IF(J78&lt;210,,IF(J78&lt;210,,SUM(0.188807*(POWER((J78-210),1.41)))))</f>
        <v>0</v>
      </c>
      <c r="L78" s="9">
        <v>2</v>
      </c>
      <c r="M78" s="10" t="s">
        <v>9</v>
      </c>
      <c r="N78" s="55">
        <v>10.1</v>
      </c>
      <c r="O78" s="6">
        <f>IF((L78*60+N78)&lt;0.1,,IF((L78*60+N78)&gt;185,,SUM(0.19889*(POWER((185-(L78*60+N78)),1.88)))))</f>
        <v>370.6883654462972</v>
      </c>
      <c r="P78" s="11">
        <f>SUM(E78,G78,I78,K78,O78)</f>
        <v>1032.3906598868364</v>
      </c>
    </row>
    <row r="79" spans="1:16" ht="12.75">
      <c r="A79" s="2"/>
      <c r="B79" s="36" t="s">
        <v>85</v>
      </c>
      <c r="C79" s="36" t="s">
        <v>15</v>
      </c>
      <c r="D79" s="23">
        <v>33.83</v>
      </c>
      <c r="E79" s="6">
        <f>IF(D79&lt;8,,IF(D79&lt;8,,SUM(7.86*(POWER((D79-8),1.1)))))</f>
        <v>281.0343416824948</v>
      </c>
      <c r="F79" s="5">
        <v>10.1</v>
      </c>
      <c r="G79" s="6">
        <f>IF(F79&lt;0.1,,IF(F79&gt;13,,SUM(46.0849*(POWER((13-F79),1.81)))))</f>
        <v>316.5913360585314</v>
      </c>
      <c r="H79" s="21">
        <v>0</v>
      </c>
      <c r="I79" s="6">
        <f>IF(H79&lt;75,,IF(H79&lt;75,,SUM(1.84523*(POWER((H79-75),1.348)))))</f>
        <v>0</v>
      </c>
      <c r="J79" s="8"/>
      <c r="K79" s="6">
        <f>IF(J79&lt;210,,IF(J79&lt;210,,SUM(0.188807*(POWER((J79-210),1.41)))))</f>
        <v>0</v>
      </c>
      <c r="L79" s="9">
        <v>2</v>
      </c>
      <c r="M79" s="10" t="s">
        <v>9</v>
      </c>
      <c r="N79" s="55">
        <v>25.72</v>
      </c>
      <c r="O79" s="6">
        <f>IF((L79*60+N79)&lt;0.1,,IF((L79*60+N79)&gt;185,,SUM(0.19889*(POWER((185-(L79*60+N79)),1.88)))))</f>
        <v>197.54012693276846</v>
      </c>
      <c r="P79" s="11">
        <f>SUM(E79,G79,I79,K79,O79)</f>
        <v>795.1658046737947</v>
      </c>
    </row>
    <row r="80" spans="1:16" ht="12.75">
      <c r="A80" s="2"/>
      <c r="B80" s="36" t="s">
        <v>84</v>
      </c>
      <c r="C80" s="36" t="s">
        <v>15</v>
      </c>
      <c r="D80" s="8">
        <v>16.27</v>
      </c>
      <c r="E80" s="6">
        <f>IF(D80&lt;8,,IF(D80&lt;8,,SUM(7.86*(POWER((D80-8),1.1)))))</f>
        <v>80.29317040828111</v>
      </c>
      <c r="F80" s="5">
        <v>10.49</v>
      </c>
      <c r="G80" s="6">
        <f>IF(F80&lt;0.1,,IF(F80&gt;13,,SUM(46.0849*(POWER((13-F80),1.81)))))</f>
        <v>243.76316793833385</v>
      </c>
      <c r="H80" s="7"/>
      <c r="I80" s="6">
        <f>IF(H80&lt;75,,IF(H80&lt;75,,SUM(1.84523*(POWER((H80-75),1.348)))))</f>
        <v>0</v>
      </c>
      <c r="J80" s="21">
        <v>287</v>
      </c>
      <c r="K80" s="6">
        <f>IF(J80&lt;210,,IF(J80&lt;210,,SUM(0.188807*(POWER((J80-210),1.41)))))</f>
        <v>86.29189655480695</v>
      </c>
      <c r="L80" s="9">
        <v>2</v>
      </c>
      <c r="M80" s="10" t="s">
        <v>9</v>
      </c>
      <c r="N80" s="55">
        <v>24.65</v>
      </c>
      <c r="O80" s="6">
        <f>IF((L80*60+N80)&lt;0.1,,IF((L80*60+N80)&gt;185,,SUM(0.19889*(POWER((185-(L80*60+N80)),1.88)))))</f>
        <v>207.77763620773175</v>
      </c>
      <c r="P80" s="11">
        <f>SUM(E80,G80,I80,K80,O80)</f>
        <v>618.1258711091536</v>
      </c>
    </row>
    <row r="81" spans="1:16" ht="12.75">
      <c r="A81" s="2"/>
      <c r="B81" s="36"/>
      <c r="C81" s="36" t="s">
        <v>15</v>
      </c>
      <c r="D81" s="5"/>
      <c r="E81" s="6"/>
      <c r="F81" s="5"/>
      <c r="G81" s="6"/>
      <c r="H81" s="7"/>
      <c r="I81" s="6"/>
      <c r="J81" s="8"/>
      <c r="K81" s="6"/>
      <c r="L81" s="9"/>
      <c r="M81" s="10"/>
      <c r="N81" s="18"/>
      <c r="O81" s="6"/>
      <c r="P81" s="10">
        <f>SUM(P76:P79)</f>
        <v>4086.759776947315</v>
      </c>
    </row>
    <row r="82" spans="2:16" ht="12.75">
      <c r="B82" s="60"/>
      <c r="C82" s="60"/>
      <c r="D82" s="15"/>
      <c r="E82" s="7"/>
      <c r="F82" s="15"/>
      <c r="G82" s="7"/>
      <c r="H82" s="7"/>
      <c r="I82" s="7"/>
      <c r="J82" s="14"/>
      <c r="K82" s="7"/>
      <c r="L82" s="9"/>
      <c r="M82" s="10"/>
      <c r="N82" s="19"/>
      <c r="O82" s="7"/>
      <c r="P82" s="10"/>
    </row>
    <row r="83" spans="1:16" ht="12.75">
      <c r="A83" s="2"/>
      <c r="B83" s="36" t="s">
        <v>86</v>
      </c>
      <c r="C83" s="36" t="s">
        <v>13</v>
      </c>
      <c r="D83" s="23">
        <v>37.6</v>
      </c>
      <c r="E83" s="6">
        <f>IF(D83&lt;8,,IF(D83&lt;8,,SUM(7.86*(POWER((D83-8),1.1)))))</f>
        <v>326.47011198683344</v>
      </c>
      <c r="F83" s="5">
        <v>9.77</v>
      </c>
      <c r="G83" s="6">
        <f>IF(F83&lt;0.1,,IF(F83&gt;13,,SUM(46.0849*(POWER((13-F83),1.81)))))</f>
        <v>384.78241394243673</v>
      </c>
      <c r="H83" s="7">
        <v>115</v>
      </c>
      <c r="I83" s="6">
        <f>IF(H83&lt;75,,IF(H83&lt;75,,SUM(1.84523*(POWER((H83-75),1.348)))))</f>
        <v>266.4571479827842</v>
      </c>
      <c r="J83" s="21"/>
      <c r="K83" s="6">
        <f>IF(J83&lt;210,,IF(J83&lt;210,,SUM(0.188807*(POWER((J83-210),1.41)))))</f>
        <v>0</v>
      </c>
      <c r="L83" s="9">
        <v>2</v>
      </c>
      <c r="M83" s="10" t="s">
        <v>9</v>
      </c>
      <c r="N83" s="56">
        <v>11.25</v>
      </c>
      <c r="O83" s="6">
        <f>IF((L83*60+N83)&lt;0.1,,IF((L83*60+N83)&gt;185,,SUM(0.19889*(POWER((185-(L83*60+N83)),1.88)))))</f>
        <v>356.22506033945353</v>
      </c>
      <c r="P83" s="11">
        <f>SUM(E83,G83,I83,K83,O83)</f>
        <v>1333.934734251508</v>
      </c>
    </row>
    <row r="84" spans="1:16" ht="12.75">
      <c r="A84" s="2"/>
      <c r="B84" s="36" t="s">
        <v>89</v>
      </c>
      <c r="C84" s="36" t="s">
        <v>13</v>
      </c>
      <c r="D84" s="23">
        <v>25.62</v>
      </c>
      <c r="E84" s="6">
        <f>IF(D84&lt;8,,IF(D84&lt;8,,SUM(7.86*(POWER((D84-8),1.1)))))</f>
        <v>184.51387963036848</v>
      </c>
      <c r="F84" s="5">
        <v>9.28</v>
      </c>
      <c r="G84" s="6">
        <f>IF(F84&lt;0.1,,IF(F84&gt;13,,SUM(46.0849*(POWER((13-F84),1.81)))))</f>
        <v>496.8683924646308</v>
      </c>
      <c r="H84" s="21"/>
      <c r="I84" s="6">
        <f>IF(H84&lt;75,,IF(H84&lt;75,,SUM(1.84523*(POWER((H84-75),1.348)))))</f>
        <v>0</v>
      </c>
      <c r="J84" s="8">
        <v>355</v>
      </c>
      <c r="K84" s="6">
        <f>IF(J84&lt;210,,IF(J84&lt;210,,SUM(0.188807*(POWER((J84-210),1.41)))))</f>
        <v>210.64297255961495</v>
      </c>
      <c r="L84" s="9">
        <v>2</v>
      </c>
      <c r="M84" s="10" t="s">
        <v>9</v>
      </c>
      <c r="N84" s="55">
        <v>6.59</v>
      </c>
      <c r="O84" s="6">
        <f>IF((L84*60+N84)&lt;0.1,,IF((L84*60+N84)&gt;185,,SUM(0.19889*(POWER((185-(L84*60+N84)),1.88)))))</f>
        <v>416.49414014623903</v>
      </c>
      <c r="P84" s="11">
        <f>SUM(E84,G84,I84,K84,O84)</f>
        <v>1308.5193848008532</v>
      </c>
    </row>
    <row r="85" spans="1:16" ht="12.75">
      <c r="A85" s="2"/>
      <c r="B85" s="36" t="s">
        <v>88</v>
      </c>
      <c r="C85" s="36" t="s">
        <v>13</v>
      </c>
      <c r="D85" s="23">
        <v>21.5</v>
      </c>
      <c r="E85" s="6">
        <f>IF(D85&lt;8,,IF(D85&lt;8,,SUM(7.86*(POWER((D85-8),1.1)))))</f>
        <v>137.65427118627252</v>
      </c>
      <c r="F85" s="5">
        <v>9.39</v>
      </c>
      <c r="G85" s="6">
        <f>IF(F85&lt;0.1,,IF(F85&gt;13,,SUM(46.0849*(POWER((13-F85),1.81)))))</f>
        <v>470.59432421734294</v>
      </c>
      <c r="H85" s="7">
        <v>125</v>
      </c>
      <c r="I85" s="6">
        <f>IF(H85&lt;75,,IF(H85&lt;75,,SUM(1.84523*(POWER((H85-75),1.348)))))</f>
        <v>359.96648946090556</v>
      </c>
      <c r="J85" s="21"/>
      <c r="K85" s="6">
        <f>IF(J85&lt;210,,IF(J85&lt;210,,SUM(0.188807*(POWER((J85-210),1.41)))))</f>
        <v>0</v>
      </c>
      <c r="L85" s="9">
        <v>2</v>
      </c>
      <c r="M85" s="10" t="s">
        <v>9</v>
      </c>
      <c r="N85" s="55">
        <v>14.87</v>
      </c>
      <c r="O85" s="6">
        <f>IF((L85*60+N85)&lt;0.1,,IF((L85*60+N85)&gt;185,,SUM(0.19889*(POWER((185-(L85*60+N85)),1.88)))))</f>
        <v>312.4615857094758</v>
      </c>
      <c r="P85" s="11">
        <f>SUM(E85,G85,I85,K85,O85)</f>
        <v>1280.676670573997</v>
      </c>
    </row>
    <row r="86" spans="1:16" ht="12.75">
      <c r="A86" s="2"/>
      <c r="B86" s="36" t="s">
        <v>90</v>
      </c>
      <c r="C86" s="36" t="s">
        <v>13</v>
      </c>
      <c r="D86" s="23">
        <v>20.84</v>
      </c>
      <c r="E86" s="6">
        <f>IF(D86&lt;8,,IF(D86&lt;8,,SUM(7.86*(POWER((D86-8),1.1)))))</f>
        <v>130.2698977145946</v>
      </c>
      <c r="F86" s="5">
        <v>10.04</v>
      </c>
      <c r="G86" s="6">
        <f>IF(F86&lt;0.1,,IF(F86&gt;13,,SUM(46.0849*(POWER((13-F86),1.81)))))</f>
        <v>328.54634979168566</v>
      </c>
      <c r="H86" s="21"/>
      <c r="I86" s="6">
        <f>IF(H86&lt;75,,IF(H86&lt;75,,SUM(1.84523*(POWER((H86-75),1.348)))))</f>
        <v>0</v>
      </c>
      <c r="J86" s="8">
        <v>288</v>
      </c>
      <c r="K86" s="6">
        <f>IF(J86&lt;210,,IF(J86&lt;210,,SUM(0.188807*(POWER((J86-210),1.41)))))</f>
        <v>87.87624307225333</v>
      </c>
      <c r="L86" s="9">
        <v>2</v>
      </c>
      <c r="M86" s="10" t="s">
        <v>9</v>
      </c>
      <c r="N86" s="55">
        <v>14.54</v>
      </c>
      <c r="O86" s="6">
        <f>IF((L86*60+N86)&lt;0.1,,IF((L86*60+N86)&gt;185,,SUM(0.19889*(POWER((185-(L86*60+N86)),1.88)))))</f>
        <v>316.3397525583002</v>
      </c>
      <c r="P86" s="11">
        <f>SUM(E86,G86,I86,K86,O86)</f>
        <v>863.0322431368338</v>
      </c>
    </row>
    <row r="87" spans="1:16" ht="12.75">
      <c r="A87" s="2"/>
      <c r="B87" s="36" t="s">
        <v>87</v>
      </c>
      <c r="C87" s="36" t="s">
        <v>13</v>
      </c>
      <c r="D87" s="23">
        <v>20.42</v>
      </c>
      <c r="E87" s="6">
        <f>IF(D87&lt;8,,IF(D87&lt;8,,SUM(7.86*(POWER((D87-8),1.1)))))</f>
        <v>125.59035888234551</v>
      </c>
      <c r="F87" s="5">
        <v>10.47</v>
      </c>
      <c r="G87" s="6">
        <f>IF(F87&lt;0.1,,IF(F87&gt;13,,SUM(46.0849*(POWER((13-F87),1.81)))))</f>
        <v>247.2901356398273</v>
      </c>
      <c r="H87" s="21">
        <v>115</v>
      </c>
      <c r="I87" s="6">
        <f>IF(H87&lt;75,,IF(H87&lt;75,,SUM(1.84523*(POWER((H87-75),1.348)))))</f>
        <v>266.4571479827842</v>
      </c>
      <c r="J87" s="8"/>
      <c r="K87" s="6">
        <f>IF(J87&lt;210,,IF(J87&lt;210,,SUM(0.188807*(POWER((J87-210),1.41)))))</f>
        <v>0</v>
      </c>
      <c r="L87" s="9">
        <v>2</v>
      </c>
      <c r="M87" s="10" t="s">
        <v>9</v>
      </c>
      <c r="N87" s="55">
        <v>32.53</v>
      </c>
      <c r="O87" s="6">
        <f>IF((L87*60+N87)&lt;0.1,,IF((L87*60+N87)&gt;185,,SUM(0.19889*(POWER((185-(L87*60+N87)),1.88)))))</f>
        <v>138.10189896725774</v>
      </c>
      <c r="P87" s="11">
        <f>SUM(E87,G87,I87,K87,O87)</f>
        <v>777.4395414722147</v>
      </c>
    </row>
    <row r="88" spans="1:17" ht="12.75">
      <c r="A88" s="2"/>
      <c r="B88" s="36"/>
      <c r="C88" s="36" t="s">
        <v>13</v>
      </c>
      <c r="D88" s="5"/>
      <c r="E88" s="6"/>
      <c r="F88" s="5"/>
      <c r="G88" s="6"/>
      <c r="H88" s="7"/>
      <c r="I88" s="6"/>
      <c r="J88" s="8"/>
      <c r="K88" s="6"/>
      <c r="L88" s="9"/>
      <c r="M88" s="10"/>
      <c r="N88" s="18"/>
      <c r="O88" s="6"/>
      <c r="P88" s="10">
        <f>SUM(P83:P86)</f>
        <v>4786.163032763192</v>
      </c>
      <c r="Q88" s="62"/>
    </row>
    <row r="89" spans="2:16" ht="12.75">
      <c r="B89" s="60"/>
      <c r="C89" s="60"/>
      <c r="D89" s="15"/>
      <c r="E89" s="7"/>
      <c r="F89" s="15"/>
      <c r="G89" s="7"/>
      <c r="H89" s="7"/>
      <c r="I89" s="7"/>
      <c r="J89" s="14"/>
      <c r="K89" s="7"/>
      <c r="L89" s="9"/>
      <c r="M89" s="10"/>
      <c r="N89" s="19"/>
      <c r="O89" s="7"/>
      <c r="P89" s="10"/>
    </row>
    <row r="90" spans="1:16" ht="12.75">
      <c r="A90" s="2"/>
      <c r="B90" s="36" t="s">
        <v>93</v>
      </c>
      <c r="C90" s="36" t="s">
        <v>12</v>
      </c>
      <c r="D90" s="23">
        <v>26.34</v>
      </c>
      <c r="E90" s="6">
        <f>IF(D90&lt;8,,IF(D90&lt;8,,SUM(7.86*(POWER((D90-8),1.1)))))</f>
        <v>192.8243208970379</v>
      </c>
      <c r="F90" s="5">
        <v>9.48</v>
      </c>
      <c r="G90" s="6">
        <f>IF(F90&lt;0.1,,IF(F90&gt;13,,SUM(46.0849*(POWER((13-F90),1.81)))))</f>
        <v>449.5736722643281</v>
      </c>
      <c r="H90" s="7"/>
      <c r="I90" s="6">
        <f>IF(H90&lt;75,,IF(H90&lt;75,,SUM(1.84523*(POWER((H90-75),1.348)))))</f>
        <v>0</v>
      </c>
      <c r="J90" s="21">
        <v>386</v>
      </c>
      <c r="K90" s="6">
        <f>IF(J90&lt;210,,IF(J90&lt;210,,SUM(0.188807*(POWER((J90-210),1.41)))))</f>
        <v>276.81584990369777</v>
      </c>
      <c r="L90" s="9">
        <v>2</v>
      </c>
      <c r="M90" s="10" t="s">
        <v>9</v>
      </c>
      <c r="N90" s="55">
        <v>12.24</v>
      </c>
      <c r="O90" s="6">
        <f>IF((L90*60+N90)&lt;0.1,,IF((L90*60+N90)&gt;185,,SUM(0.19889*(POWER((185-(L90*60+N90)),1.88)))))</f>
        <v>343.99010260051193</v>
      </c>
      <c r="P90" s="11">
        <f>SUM(E90,G90,I90,K90,O90)</f>
        <v>1263.2039456655757</v>
      </c>
    </row>
    <row r="91" spans="1:16" ht="12.75">
      <c r="A91" s="2"/>
      <c r="B91" s="36" t="s">
        <v>91</v>
      </c>
      <c r="C91" s="36" t="s">
        <v>12</v>
      </c>
      <c r="D91" s="23">
        <v>31.96</v>
      </c>
      <c r="E91" s="6">
        <f>IF(D91&lt;8,,IF(D91&lt;8,,SUM(7.86*(POWER((D91-8),1.1)))))</f>
        <v>258.7367038088031</v>
      </c>
      <c r="F91" s="5">
        <v>9.99</v>
      </c>
      <c r="G91" s="6">
        <f>IF(F91&lt;0.1,,IF(F91&gt;13,,SUM(46.0849*(POWER((13-F91),1.81)))))</f>
        <v>338.6600798762415</v>
      </c>
      <c r="H91" s="7">
        <v>110</v>
      </c>
      <c r="I91" s="6">
        <f>IF(H91&lt;75,,IF(H91&lt;75,,SUM(1.84523*(POWER((H91-75),1.348)))))</f>
        <v>222.5636477175478</v>
      </c>
      <c r="J91" s="8"/>
      <c r="K91" s="6">
        <f>IF(J91&lt;210,,IF(J91&lt;210,,SUM(0.188807*(POWER((J91-210),1.41)))))</f>
        <v>0</v>
      </c>
      <c r="L91" s="9">
        <v>2</v>
      </c>
      <c r="M91" s="10" t="s">
        <v>9</v>
      </c>
      <c r="N91" s="55">
        <v>4.91</v>
      </c>
      <c r="O91" s="6">
        <f>IF((L91*60+N91)&lt;0.1,,IF((L91*60+N91)&gt;185,,SUM(0.19889*(POWER((185-(L91*60+N91)),1.88)))))</f>
        <v>439.29988674911453</v>
      </c>
      <c r="P91" s="11">
        <f>SUM(E91,G91,I91,K91,O91)</f>
        <v>1259.260318151707</v>
      </c>
    </row>
    <row r="92" spans="1:16" ht="12.75">
      <c r="A92" s="2"/>
      <c r="B92" s="36" t="s">
        <v>92</v>
      </c>
      <c r="C92" s="36" t="s">
        <v>12</v>
      </c>
      <c r="D92" s="23">
        <v>36.77</v>
      </c>
      <c r="E92" s="6">
        <f>IF(D92&lt;8,,IF(D92&lt;8,,SUM(7.86*(POWER((D92-8),1.1)))))</f>
        <v>316.41451229325827</v>
      </c>
      <c r="F92" s="5">
        <v>10.34</v>
      </c>
      <c r="G92" s="6">
        <f>IF(F92&lt;0.1,,IF(F92&gt;13,,SUM(46.0849*(POWER((13-F92),1.81)))))</f>
        <v>270.76617614823914</v>
      </c>
      <c r="H92" s="7">
        <v>115</v>
      </c>
      <c r="I92" s="6">
        <f>IF(H92&lt;75,,IF(H92&lt;75,,SUM(1.84523*(POWER((H92-75),1.348)))))</f>
        <v>266.4571479827842</v>
      </c>
      <c r="J92" s="8"/>
      <c r="K92" s="6">
        <f>IF(J92&lt;210,,IF(J92&lt;210,,SUM(0.188807*(POWER((J92-210),1.41)))))</f>
        <v>0</v>
      </c>
      <c r="L92" s="9">
        <v>2</v>
      </c>
      <c r="M92" s="10" t="s">
        <v>9</v>
      </c>
      <c r="N92" s="55">
        <v>15.94</v>
      </c>
      <c r="O92" s="6">
        <f>IF((L92*60+N92)&lt;0.1,,IF((L92*60+N92)&gt;185,,SUM(0.19889*(POWER((185-(L92*60+N92)),1.88)))))</f>
        <v>300.04108704467717</v>
      </c>
      <c r="P92" s="11">
        <f>SUM(E92,G92,I92,K92,O92)</f>
        <v>1153.6789234689588</v>
      </c>
    </row>
    <row r="93" spans="1:16" ht="12.75">
      <c r="A93" s="2"/>
      <c r="B93" s="36" t="s">
        <v>94</v>
      </c>
      <c r="C93" s="36" t="s">
        <v>12</v>
      </c>
      <c r="D93" s="23">
        <v>26.04</v>
      </c>
      <c r="E93" s="6">
        <f>IF(D93&lt;8,,IF(D93&lt;8,,SUM(7.86*(POWER((D93-8),1.1)))))</f>
        <v>189.35759653188924</v>
      </c>
      <c r="F93" s="5">
        <v>10.13</v>
      </c>
      <c r="G93" s="6">
        <f>IF(F93&lt;0.1,,IF(F93&gt;13,,SUM(46.0849*(POWER((13-F93),1.81)))))</f>
        <v>310.688288392718</v>
      </c>
      <c r="H93" s="7"/>
      <c r="I93" s="6">
        <f>IF(H93&lt;75,,IF(H93&lt;75,,SUM(1.84523*(POWER((H93-75),1.348)))))</f>
        <v>0</v>
      </c>
      <c r="J93" s="21">
        <v>280</v>
      </c>
      <c r="K93" s="6">
        <f>IF(J93&lt;210,,IF(J93&lt;210,,SUM(0.188807*(POWER((J93-210),1.41)))))</f>
        <v>75.44080745957856</v>
      </c>
      <c r="L93" s="9">
        <v>2</v>
      </c>
      <c r="M93" s="10" t="s">
        <v>9</v>
      </c>
      <c r="N93" s="55">
        <v>20.4</v>
      </c>
      <c r="O93" s="6">
        <f>IF((L93*60+N93)&lt;0.1,,IF((L93*60+N93)&gt;185,,SUM(0.19889*(POWER((185-(L93*60+N93)),1.88)))))</f>
        <v>250.8201840181808</v>
      </c>
      <c r="P93" s="11">
        <f>SUM(E93,G93,I93,K93,O93)</f>
        <v>826.3068764023666</v>
      </c>
    </row>
    <row r="94" spans="1:16" ht="12.75">
      <c r="A94" s="2"/>
      <c r="B94" s="36" t="s">
        <v>95</v>
      </c>
      <c r="C94" s="36" t="s">
        <v>12</v>
      </c>
      <c r="D94" s="23">
        <v>26.4</v>
      </c>
      <c r="E94" s="6">
        <f>IF(D94&lt;8,,IF(D94&lt;8,,SUM(7.86*(POWER((D94-8),1.1)))))</f>
        <v>193.51834951671566</v>
      </c>
      <c r="F94" s="5">
        <v>10.11</v>
      </c>
      <c r="G94" s="6">
        <f>IF(F94&lt;0.1,,IF(F94&gt;13,,SUM(46.0849*(POWER((13-F94),1.81)))))</f>
        <v>314.61812958668116</v>
      </c>
      <c r="H94" s="7"/>
      <c r="I94" s="6">
        <f>IF(H94&lt;75,,IF(H94&lt;75,,SUM(1.84523*(POWER((H94-75),1.348)))))</f>
        <v>0</v>
      </c>
      <c r="J94" s="21">
        <v>330</v>
      </c>
      <c r="K94" s="6">
        <f>IF(J94&lt;210,,IF(J94&lt;210,,SUM(0.188807*(POWER((J94-210),1.41)))))</f>
        <v>161.31087561662866</v>
      </c>
      <c r="L94" s="9">
        <v>2</v>
      </c>
      <c r="M94" s="10" t="s">
        <v>9</v>
      </c>
      <c r="N94" s="56">
        <v>31.59</v>
      </c>
      <c r="O94" s="6">
        <f>IF((L94*60+N94)&lt;0.1,,IF((L94*60+N94)&gt;185,,SUM(0.19889*(POWER((185-(L94*60+N94)),1.88)))))</f>
        <v>145.71381270362014</v>
      </c>
      <c r="P94" s="11">
        <f>SUM(E94,G94,I94,K94,O94)</f>
        <v>815.1611674236456</v>
      </c>
    </row>
    <row r="95" spans="1:16" ht="12.75">
      <c r="A95" s="2"/>
      <c r="B95" s="36"/>
      <c r="C95" s="36" t="s">
        <v>12</v>
      </c>
      <c r="D95" s="5"/>
      <c r="E95" s="6"/>
      <c r="F95" s="5"/>
      <c r="G95" s="6"/>
      <c r="H95" s="7"/>
      <c r="I95" s="6"/>
      <c r="J95" s="8"/>
      <c r="K95" s="6"/>
      <c r="L95" s="9"/>
      <c r="M95" s="10"/>
      <c r="N95" s="22"/>
      <c r="O95" s="6"/>
      <c r="P95" s="10">
        <f>SUM(P90:P93)</f>
        <v>4502.450063688608</v>
      </c>
    </row>
    <row r="96" spans="2:16" ht="12.75">
      <c r="B96" s="60"/>
      <c r="C96" s="60"/>
      <c r="D96" s="15"/>
      <c r="E96" s="7"/>
      <c r="F96" s="15"/>
      <c r="G96" s="7"/>
      <c r="H96" s="7"/>
      <c r="I96" s="7"/>
      <c r="J96" s="14"/>
      <c r="K96" s="7"/>
      <c r="L96" s="9"/>
      <c r="M96" s="10"/>
      <c r="N96" s="37"/>
      <c r="O96" s="7"/>
      <c r="P96" s="10"/>
    </row>
    <row r="97" spans="1:16" ht="12.75">
      <c r="A97" s="2"/>
      <c r="B97" s="36" t="s">
        <v>96</v>
      </c>
      <c r="C97" s="36" t="s">
        <v>24</v>
      </c>
      <c r="D97" s="21">
        <v>29.19</v>
      </c>
      <c r="E97" s="6">
        <f>IF(D97&lt;8,,IF(D97&lt;8,,SUM(7.86*(POWER((D97-8),1.1)))))</f>
        <v>226.03026719561103</v>
      </c>
      <c r="F97" s="5">
        <v>10</v>
      </c>
      <c r="G97" s="6">
        <f>IF(F97&lt;0.1,,IF(F97&gt;13,,SUM(46.0849*(POWER((13-F97),1.81)))))</f>
        <v>336.626359596566</v>
      </c>
      <c r="H97" s="7">
        <v>105</v>
      </c>
      <c r="I97" s="6">
        <f>IF(H97&lt;75,,IF(H97&lt;75,,SUM(1.84523*(POWER((H97-75),1.348)))))</f>
        <v>180.80480093510224</v>
      </c>
      <c r="J97" s="8"/>
      <c r="K97" s="6">
        <f>IF(J97&lt;210,,IF(J97&lt;210,,SUM(0.188807*(POWER((J97-210),1.41)))))</f>
        <v>0</v>
      </c>
      <c r="L97" s="24">
        <v>2</v>
      </c>
      <c r="M97" s="10" t="s">
        <v>9</v>
      </c>
      <c r="N97" s="55">
        <v>18.48</v>
      </c>
      <c r="O97" s="6">
        <f>IF((L97*60+N97)&lt;0.1,,IF((L97*60+N97)&gt;185,,SUM(0.19889*(POWER((185-(L97*60+N97)),1.88)))))</f>
        <v>271.503601661955</v>
      </c>
      <c r="P97" s="11">
        <f>SUM(E97,G97,I97,K97,O97)</f>
        <v>1014.9650293892341</v>
      </c>
    </row>
    <row r="98" spans="1:16" ht="12.75">
      <c r="A98" s="2"/>
      <c r="B98" s="36" t="s">
        <v>100</v>
      </c>
      <c r="C98" s="36" t="s">
        <v>24</v>
      </c>
      <c r="D98" s="23">
        <v>19.18</v>
      </c>
      <c r="E98" s="6">
        <f>IF(D98&lt;8,,IF(D98&lt;8,,SUM(7.86*(POWER((D98-8),1.1)))))</f>
        <v>111.86868420196308</v>
      </c>
      <c r="F98" s="5">
        <v>10.28</v>
      </c>
      <c r="G98" s="6">
        <f>IF(F98&lt;0.1,,IF(F98&gt;13,,SUM(46.0849*(POWER((13-F98),1.81)))))</f>
        <v>281.92160924605184</v>
      </c>
      <c r="H98" s="7">
        <v>110</v>
      </c>
      <c r="I98" s="6">
        <f>IF(H98&lt;75,,IF(H98&lt;75,,SUM(1.84523*(POWER((H98-75),1.348)))))</f>
        <v>222.5636477175478</v>
      </c>
      <c r="J98" s="8"/>
      <c r="K98" s="6">
        <f>IF(J98&lt;210,,IF(J98&lt;210,,SUM(0.188807*(POWER((J98-210),1.41)))))</f>
        <v>0</v>
      </c>
      <c r="L98" s="24">
        <v>2</v>
      </c>
      <c r="M98" s="10" t="s">
        <v>9</v>
      </c>
      <c r="N98" s="56">
        <v>50.85</v>
      </c>
      <c r="O98" s="6">
        <f>IF((L98*60+N98)&lt;0.1,,IF((L98*60+N98)&gt;185,,SUM(0.19889*(POWER((185-(L98*60+N98)),1.88)))))</f>
        <v>28.975774603519483</v>
      </c>
      <c r="P98" s="11">
        <f>SUM(E98,G98,I98,K98,O98)</f>
        <v>645.3297157690822</v>
      </c>
    </row>
    <row r="99" spans="1:16" ht="12.75">
      <c r="A99" s="2"/>
      <c r="B99" s="36" t="s">
        <v>99</v>
      </c>
      <c r="C99" s="36" t="s">
        <v>24</v>
      </c>
      <c r="D99" s="23">
        <v>26.22</v>
      </c>
      <c r="E99" s="6">
        <f>IF(D99&lt;8,,IF(D99&lt;8,,SUM(7.86*(POWER((D99-8),1.1)))))</f>
        <v>191.436945380161</v>
      </c>
      <c r="F99" s="5">
        <v>10.73</v>
      </c>
      <c r="G99" s="6">
        <f>IF(F99&lt;0.1,,IF(F99&gt;13,,SUM(46.0849*(POWER((13-F99),1.81)))))</f>
        <v>203.21953391241453</v>
      </c>
      <c r="H99" s="7"/>
      <c r="I99" s="6">
        <f>IF(H99&lt;75,,IF(H99&lt;75,,SUM(1.84523*(POWER((H99-75),1.348)))))</f>
        <v>0</v>
      </c>
      <c r="J99" s="8">
        <v>310</v>
      </c>
      <c r="K99" s="6">
        <f>IF(J99&lt;210,,IF(J99&lt;210,,SUM(0.188807*(POWER((J99-210),1.41)))))</f>
        <v>124.74354783797025</v>
      </c>
      <c r="L99" s="24">
        <v>2</v>
      </c>
      <c r="M99" s="10" t="s">
        <v>9</v>
      </c>
      <c r="N99" s="56">
        <v>52.48</v>
      </c>
      <c r="O99" s="6">
        <f>IF((L99*60+N99)&lt;0.1,,IF((L99*60+N99)&gt;185,,SUM(0.19889*(POWER((185-(L99*60+N99)),1.88)))))</f>
        <v>23.020199659369833</v>
      </c>
      <c r="P99" s="11">
        <f>SUM(E99,G99,I99,K99,O99)</f>
        <v>542.4202267899157</v>
      </c>
    </row>
    <row r="100" spans="1:16" ht="12.75">
      <c r="A100" s="2"/>
      <c r="B100" s="36" t="s">
        <v>98</v>
      </c>
      <c r="C100" s="36" t="s">
        <v>24</v>
      </c>
      <c r="D100" s="23">
        <v>16.5</v>
      </c>
      <c r="E100" s="6">
        <f>IF(D100&lt;8,,IF(D100&lt;8,,SUM(7.86*(POWER((D100-8),1.1)))))</f>
        <v>82.75292708723755</v>
      </c>
      <c r="F100" s="5">
        <v>10.35</v>
      </c>
      <c r="G100" s="6">
        <f>IF(F100&lt;0.1,,IF(F100&gt;13,,SUM(46.0849*(POWER((13-F100),1.81)))))</f>
        <v>268.92655052339325</v>
      </c>
      <c r="H100" s="7"/>
      <c r="I100" s="6">
        <f>IF(H100&lt;75,,IF(H100&lt;75,,SUM(1.84523*(POWER((H100-75),1.348)))))</f>
        <v>0</v>
      </c>
      <c r="J100" s="8"/>
      <c r="K100" s="6">
        <f>IF(J100&lt;210,,IF(J100&lt;210,,SUM(0.188807*(POWER((J100-210),1.41)))))</f>
        <v>0</v>
      </c>
      <c r="L100" s="24">
        <v>2</v>
      </c>
      <c r="M100" s="10" t="s">
        <v>9</v>
      </c>
      <c r="N100" s="56">
        <v>28.44</v>
      </c>
      <c r="O100" s="6">
        <f>IF((L100*60+N100)&lt;0.1,,IF((L100*60+N100)&gt;185,,SUM(0.19889*(POWER((185-(L100*60+N100)),1.88)))))</f>
        <v>172.609454255684</v>
      </c>
      <c r="P100" s="11">
        <f>SUM(E100,G100,I100,K100,O100)</f>
        <v>524.2889318663148</v>
      </c>
    </row>
    <row r="101" spans="1:16" ht="12.75">
      <c r="A101" s="2"/>
      <c r="B101" s="36" t="s">
        <v>97</v>
      </c>
      <c r="C101" s="36" t="s">
        <v>24</v>
      </c>
      <c r="D101" s="23">
        <v>23.35</v>
      </c>
      <c r="E101" s="6">
        <f>IF(D101&lt;8,,IF(D101&lt;8,,SUM(7.86*(POWER((D101-8),1.1)))))</f>
        <v>158.541062295856</v>
      </c>
      <c r="F101" s="5">
        <v>11.38</v>
      </c>
      <c r="G101" s="6">
        <f>IF(F101&lt;0.1,,IF(F101&gt;13,,SUM(46.0849*(POWER((13-F101),1.81)))))</f>
        <v>110.35215680843487</v>
      </c>
      <c r="H101" s="7"/>
      <c r="I101" s="6">
        <f>IF(H101&lt;75,,IF(H101&lt;75,,SUM(1.84523*(POWER((H101-75),1.348)))))</f>
        <v>0</v>
      </c>
      <c r="J101" s="8">
        <v>258</v>
      </c>
      <c r="K101" s="6">
        <f>IF(J101&lt;210,,IF(J101&lt;210,,SUM(0.188807*(POWER((J101-210),1.41)))))</f>
        <v>44.31678395851813</v>
      </c>
      <c r="L101" s="24">
        <v>2</v>
      </c>
      <c r="M101" s="10" t="s">
        <v>9</v>
      </c>
      <c r="N101" s="56">
        <v>55.25</v>
      </c>
      <c r="O101" s="6">
        <f>IF((L101*60+N101)&lt;0.1,,IF((L101*60+N101)&gt;185,,SUM(0.19889*(POWER((185-(L101*60+N101)),1.88)))))</f>
        <v>14.386051983418596</v>
      </c>
      <c r="P101" s="11">
        <f>SUM(E101,G101,I101,K101,O101)</f>
        <v>327.59605504622766</v>
      </c>
    </row>
    <row r="102" spans="1:16" ht="12.75">
      <c r="A102" s="2"/>
      <c r="B102" s="36"/>
      <c r="C102" s="36" t="s">
        <v>24</v>
      </c>
      <c r="D102" s="5"/>
      <c r="E102" s="6"/>
      <c r="F102" s="5"/>
      <c r="G102" s="6"/>
      <c r="H102" s="7"/>
      <c r="I102" s="6"/>
      <c r="J102" s="8"/>
      <c r="K102" s="6"/>
      <c r="L102" s="9"/>
      <c r="M102" s="10"/>
      <c r="N102" s="18"/>
      <c r="O102" s="6"/>
      <c r="P102" s="10">
        <f>SUM(P97:P100)</f>
        <v>2727.003903814547</v>
      </c>
    </row>
    <row r="103" spans="2:16" ht="12.75">
      <c r="B103" s="60"/>
      <c r="C103" s="60"/>
      <c r="D103" s="15"/>
      <c r="E103" s="7"/>
      <c r="F103" s="15"/>
      <c r="G103" s="7"/>
      <c r="H103" s="7"/>
      <c r="I103" s="7"/>
      <c r="J103" s="14"/>
      <c r="K103" s="7"/>
      <c r="L103" s="9"/>
      <c r="M103" s="10"/>
      <c r="N103" s="37"/>
      <c r="O103" s="7"/>
      <c r="P103" s="10"/>
    </row>
    <row r="104" spans="1:16" ht="12.75">
      <c r="A104" s="2"/>
      <c r="B104" s="36" t="s">
        <v>104</v>
      </c>
      <c r="C104" s="36" t="s">
        <v>102</v>
      </c>
      <c r="D104" s="23">
        <v>26.1</v>
      </c>
      <c r="E104" s="6">
        <f>IF(D104&lt;8,,IF(D104&lt;8,,SUM(7.86*(POWER((D104-8),1.1)))))</f>
        <v>190.05048331768486</v>
      </c>
      <c r="F104" s="5">
        <v>9.86</v>
      </c>
      <c r="G104" s="6">
        <f>IF(F104&lt;0.1,,IF(F104&gt;13,,SUM(46.0849*(POWER((13-F104),1.81)))))</f>
        <v>365.59589646111516</v>
      </c>
      <c r="H104" s="7"/>
      <c r="I104" s="6">
        <f>IF(H104&lt;75,,IF(H104&lt;75,,SUM(1.84523*(POWER((H104-75),1.348)))))</f>
        <v>0</v>
      </c>
      <c r="J104" s="21">
        <v>351</v>
      </c>
      <c r="K104" s="6">
        <f>IF(J104&lt;210,,IF(J104&lt;210,,SUM(0.188807*(POWER((J104-210),1.41)))))</f>
        <v>202.49627589719714</v>
      </c>
      <c r="L104" s="9">
        <v>2</v>
      </c>
      <c r="M104" s="10" t="s">
        <v>9</v>
      </c>
      <c r="N104" s="56">
        <v>11.63</v>
      </c>
      <c r="O104" s="6">
        <f>IF((L104*60+N104)&lt;0.1,,IF((L104*60+N104)&gt;185,,SUM(0.19889*(POWER((185-(L104*60+N104)),1.88)))))</f>
        <v>351.5051472956023</v>
      </c>
      <c r="P104" s="11">
        <f>SUM(E104,G104,I104,K104,O104)</f>
        <v>1109.6478029715995</v>
      </c>
    </row>
    <row r="105" spans="1:16" ht="12.75">
      <c r="A105" s="2"/>
      <c r="B105" s="36" t="s">
        <v>101</v>
      </c>
      <c r="C105" s="36" t="s">
        <v>102</v>
      </c>
      <c r="D105" s="23">
        <v>22.82</v>
      </c>
      <c r="E105" s="6">
        <f>IF(D105&lt;8,,IF(D105&lt;8,,SUM(7.86*(POWER((D105-8),1.1)))))</f>
        <v>152.53010528905617</v>
      </c>
      <c r="F105" s="5">
        <v>10.03</v>
      </c>
      <c r="G105" s="6">
        <f>IF(F105&lt;0.1,,IF(F105&gt;13,,SUM(46.0849*(POWER((13-F105),1.81)))))</f>
        <v>330.5581145582413</v>
      </c>
      <c r="H105" s="7">
        <v>110</v>
      </c>
      <c r="I105" s="6">
        <f>IF(H105&lt;75,,IF(H105&lt;75,,SUM(1.84523*(POWER((H105-75),1.348)))))</f>
        <v>222.5636477175478</v>
      </c>
      <c r="J105" s="21"/>
      <c r="K105" s="6">
        <f>IF(J105&lt;210,,IF(J105&lt;210,,SUM(0.188807*(POWER((J105-210),1.41)))))</f>
        <v>0</v>
      </c>
      <c r="L105" s="9">
        <v>2</v>
      </c>
      <c r="M105" s="10" t="s">
        <v>9</v>
      </c>
      <c r="N105" s="55">
        <v>9.52</v>
      </c>
      <c r="O105" s="6">
        <f>IF((L105*60+N105)&lt;0.1,,IF((L105*60+N105)&gt;185,,SUM(0.19889*(POWER((185-(L105*60+N105)),1.88)))))</f>
        <v>378.08502664258685</v>
      </c>
      <c r="P105" s="11">
        <f>SUM(E105,G105,I105,K105,O105)</f>
        <v>1083.7368942074322</v>
      </c>
    </row>
    <row r="106" spans="1:16" ht="12.75">
      <c r="A106" s="2"/>
      <c r="B106" s="36" t="s">
        <v>103</v>
      </c>
      <c r="C106" s="36" t="s">
        <v>102</v>
      </c>
      <c r="D106" s="23">
        <v>22.05</v>
      </c>
      <c r="E106" s="6">
        <f>IF(D106&lt;8,,IF(D106&lt;8,,SUM(7.86*(POWER((D106-8),1.1)))))</f>
        <v>143.83563755365955</v>
      </c>
      <c r="F106" s="5">
        <v>9.94</v>
      </c>
      <c r="G106" s="6">
        <f>IF(F106&lt;0.1,,IF(F106&gt;13,,SUM(46.0849*(POWER((13-F106),1.81)))))</f>
        <v>348.910815105516</v>
      </c>
      <c r="H106" s="21"/>
      <c r="I106" s="6">
        <f>IF(H106&lt;75,,IF(H106&lt;75,,SUM(1.84523*(POWER((H106-75),1.348)))))</f>
        <v>0</v>
      </c>
      <c r="J106" s="8">
        <v>340</v>
      </c>
      <c r="K106" s="6">
        <f>IF(J106&lt;210,,IF(J106&lt;210,,SUM(0.188807*(POWER((J106-210),1.41)))))</f>
        <v>180.58356334376333</v>
      </c>
      <c r="L106" s="9">
        <v>2</v>
      </c>
      <c r="M106" s="10" t="s">
        <v>9</v>
      </c>
      <c r="N106" s="55">
        <v>20.43</v>
      </c>
      <c r="O106" s="6">
        <f>IF((L106*60+N106)&lt;0.1,,IF((L106*60+N106)&gt;185,,SUM(0.19889*(POWER((185-(L106*60+N106)),1.88)))))</f>
        <v>250.50309721367486</v>
      </c>
      <c r="P106" s="11">
        <f>SUM(E106,G106,I106,K106,O106)</f>
        <v>923.8331132166138</v>
      </c>
    </row>
    <row r="107" spans="1:16" ht="12.75">
      <c r="A107" s="2"/>
      <c r="B107" s="36" t="s">
        <v>106</v>
      </c>
      <c r="C107" s="36" t="s">
        <v>102</v>
      </c>
      <c r="D107" s="23">
        <v>22.37</v>
      </c>
      <c r="E107" s="6">
        <f>IF(D107&lt;8,,IF(D107&lt;8,,SUM(7.86*(POWER((D107-8),1.1)))))</f>
        <v>147.44328251973602</v>
      </c>
      <c r="F107" s="5">
        <v>10.21</v>
      </c>
      <c r="G107" s="6">
        <f>IF(F107&lt;0.1,,IF(F107&gt;13,,SUM(46.0849*(POWER((13-F107),1.81)))))</f>
        <v>295.1904189293043</v>
      </c>
      <c r="H107" s="21"/>
      <c r="I107" s="6">
        <f>IF(H107&lt;75,,IF(H107&lt;75,,SUM(1.84523*(POWER((H107-75),1.348)))))</f>
        <v>0</v>
      </c>
      <c r="J107" s="8">
        <v>331</v>
      </c>
      <c r="K107" s="6">
        <f>IF(J107&lt;210,,IF(J107&lt;210,,SUM(0.188807*(POWER((J107-210),1.41)))))</f>
        <v>163.20951109570169</v>
      </c>
      <c r="L107" s="9">
        <v>2</v>
      </c>
      <c r="M107" s="10" t="s">
        <v>9</v>
      </c>
      <c r="N107" s="55">
        <v>35.61</v>
      </c>
      <c r="O107" s="6">
        <f>IF((L107*60+N107)&lt;0.1,,IF((L107*60+N107)&gt;185,,SUM(0.19889*(POWER((185-(L107*60+N107)),1.88)))))</f>
        <v>114.50598041201843</v>
      </c>
      <c r="P107" s="11">
        <f>SUM(E107,G107,I107,K107,O107)</f>
        <v>720.3491929567605</v>
      </c>
    </row>
    <row r="108" spans="1:16" ht="12.75">
      <c r="A108" s="2"/>
      <c r="B108" s="36" t="s">
        <v>105</v>
      </c>
      <c r="C108" s="36" t="s">
        <v>102</v>
      </c>
      <c r="D108" s="23">
        <v>33.43</v>
      </c>
      <c r="E108" s="6">
        <f>IF(D108&lt;8,,IF(D108&lt;8,,SUM(7.86*(POWER((D108-8),1.1)))))</f>
        <v>276.2507986361982</v>
      </c>
      <c r="F108" s="5">
        <v>10.76</v>
      </c>
      <c r="G108" s="6">
        <f>IF(F108&lt;0.1,,IF(F108&gt;13,,SUM(46.0849*(POWER((13-F108),1.81)))))</f>
        <v>198.38442024154244</v>
      </c>
      <c r="H108" s="21">
        <v>0</v>
      </c>
      <c r="I108" s="6">
        <f>IF(H108&lt;75,,IF(H108&lt;75,,SUM(1.84523*(POWER((H108-75),1.348)))))</f>
        <v>0</v>
      </c>
      <c r="J108" s="8"/>
      <c r="K108" s="6">
        <f>IF(J108&lt;210,,IF(J108&lt;210,,SUM(0.188807*(POWER((J108-210),1.41)))))</f>
        <v>0</v>
      </c>
      <c r="L108" s="9">
        <v>2</v>
      </c>
      <c r="M108" s="10" t="s">
        <v>9</v>
      </c>
      <c r="N108" s="55">
        <v>25.2</v>
      </c>
      <c r="O108" s="6">
        <f>IF((L108*60+N108)&lt;0.1,,IF((L108*60+N108)&gt;185,,SUM(0.19889*(POWER((185-(L108*60+N108)),1.88)))))</f>
        <v>202.48512442100727</v>
      </c>
      <c r="P108" s="11">
        <f>SUM(E108,G108,I108,K108,O108)</f>
        <v>677.1203432987479</v>
      </c>
    </row>
    <row r="109" spans="1:16" ht="12.75">
      <c r="A109" s="2"/>
      <c r="B109" s="36"/>
      <c r="C109" s="36" t="s">
        <v>102</v>
      </c>
      <c r="D109" s="5"/>
      <c r="E109" s="6"/>
      <c r="F109" s="5"/>
      <c r="G109" s="6"/>
      <c r="H109" s="7"/>
      <c r="I109" s="6"/>
      <c r="J109" s="8"/>
      <c r="K109" s="6"/>
      <c r="L109" s="9"/>
      <c r="M109" s="10"/>
      <c r="N109" s="18"/>
      <c r="O109" s="6"/>
      <c r="P109" s="10">
        <f>SUM(P104:P107)</f>
        <v>3837.567003352406</v>
      </c>
    </row>
    <row r="110" spans="2:3" ht="12">
      <c r="B110" s="59"/>
      <c r="C110" s="59"/>
    </row>
  </sheetData>
  <sheetProtection/>
  <mergeCells count="1">
    <mergeCell ref="L5:N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pulpis</cp:lastModifiedBy>
  <cp:lastPrinted>2016-09-21T11:02:45Z</cp:lastPrinted>
  <dcterms:created xsi:type="dcterms:W3CDTF">2007-05-25T07:13:32Z</dcterms:created>
  <dcterms:modified xsi:type="dcterms:W3CDTF">2016-09-24T04:44:24Z</dcterms:modified>
  <cp:category/>
  <cp:version/>
  <cp:contentType/>
  <cp:contentStatus/>
</cp:coreProperties>
</file>