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elkové pořadí" sheetId="1" r:id="rId1"/>
    <sheet name="Jednotlivci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<sst xmlns="http://schemas.openxmlformats.org/spreadsheetml/2006/main" count="563" uniqueCount="118">
  <si>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</si>
  <si>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</si>
  <si>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</si>
  <si>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</si>
  <si>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</si>
  <si>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</si>
  <si>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</si>
  <si>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</si>
  <si>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</si>
  <si>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</si>
  <si>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ZŠ Rokytnice nad Jizerou</t>
  </si>
  <si>
    <t>ZŠ I. Olbrachta</t>
  </si>
  <si>
    <t>Reichl Vladimír</t>
  </si>
  <si>
    <t>ZŠ JILEMNICE, HARRACHA</t>
  </si>
  <si>
    <t>ZŠ a MŠ Roztoky u Jilemnice</t>
  </si>
  <si>
    <t>Zikeš Tomáš</t>
  </si>
  <si>
    <t>ZŠ Dr.F.L. Riegra, Semily</t>
  </si>
  <si>
    <t>Zš Horní Branná</t>
  </si>
  <si>
    <t>ZŠ Žižkova, Turnov</t>
  </si>
  <si>
    <t>ZŠ Jilemnice Komenského</t>
  </si>
  <si>
    <t>ZŠ Poniklá</t>
  </si>
  <si>
    <t>ZŠ Jablonec nad Jizerou</t>
  </si>
  <si>
    <t>Beran Patrik</t>
  </si>
  <si>
    <t>Krakonošova ZŠ Loukov</t>
  </si>
  <si>
    <t>MZŠ Libštát</t>
  </si>
  <si>
    <t>Hradecký Filip</t>
  </si>
  <si>
    <t>Bursa Jakub</t>
  </si>
  <si>
    <t>Dolanský Tomáš</t>
  </si>
  <si>
    <t>Janků Karel</t>
  </si>
  <si>
    <t>ZŠ a MŠ Studenec</t>
  </si>
  <si>
    <t>ZŠ TGM Lomnice n/P</t>
  </si>
  <si>
    <t>Tomíček Jan</t>
  </si>
  <si>
    <t>Čech Štěpán</t>
  </si>
  <si>
    <t>800 m</t>
  </si>
  <si>
    <t>Jednotlivci</t>
  </si>
  <si>
    <t>Mladší žáci - okresní kolo atletického čtyřboje ZŠ</t>
  </si>
  <si>
    <t>BODY</t>
  </si>
  <si>
    <t>Dumek Zdeněk</t>
  </si>
  <si>
    <t>Bárta Milan</t>
  </si>
  <si>
    <t>Šír Matěj</t>
  </si>
  <si>
    <t>Tomáš Jakub</t>
  </si>
  <si>
    <t>Kvarda Jan</t>
  </si>
  <si>
    <t>Stojka Jiří</t>
  </si>
  <si>
    <t>Fork Matěj</t>
  </si>
  <si>
    <t>Myslivec Roman</t>
  </si>
  <si>
    <t>Fišar Ondřej</t>
  </si>
  <si>
    <t>Parsi David</t>
  </si>
  <si>
    <t>Jedlička Šimon</t>
  </si>
  <si>
    <t>Červa Tomáš</t>
  </si>
  <si>
    <t>Palme Martin</t>
  </si>
  <si>
    <t>Vrána Adam</t>
  </si>
  <si>
    <t>Kašpar Jakub</t>
  </si>
  <si>
    <t>Čech Lukáš</t>
  </si>
  <si>
    <t>Hlaváč Dominik</t>
  </si>
  <si>
    <t>Cirók Tomáš</t>
  </si>
  <si>
    <t>Tryzna Josef</t>
  </si>
  <si>
    <t>Novotný Patrik</t>
  </si>
  <si>
    <t>Volejník Tomáš</t>
  </si>
  <si>
    <t>Soukup Martin</t>
  </si>
  <si>
    <t>Suchomel Štěpán</t>
  </si>
  <si>
    <t>Jero Štěpán</t>
  </si>
  <si>
    <t>Vacek Miroslav</t>
  </si>
  <si>
    <t>Vacek Jaroslav</t>
  </si>
  <si>
    <t>Jiránek Josef</t>
  </si>
  <si>
    <t>ZŠ 28. ŘÍJNA 18, TURNOV</t>
  </si>
  <si>
    <t>ZŠ Roztoky</t>
  </si>
  <si>
    <t>Holubec Michal</t>
  </si>
  <si>
    <t>ZŠ Josefa Šíra</t>
  </si>
  <si>
    <t>Konopka Jiří</t>
  </si>
  <si>
    <t>Novotný Martin</t>
  </si>
  <si>
    <t>Skalský Jaroslav</t>
  </si>
  <si>
    <t>Turnov 20. a 21. 9 .2016</t>
  </si>
  <si>
    <t>Šidlichovský Jan</t>
  </si>
  <si>
    <t>Maňhal Filip</t>
  </si>
  <si>
    <t>Pýcha Vilém</t>
  </si>
  <si>
    <t xml:space="preserve">Hodouš Marek </t>
  </si>
  <si>
    <t>Mikule Štěpán</t>
  </si>
  <si>
    <t>Jandura Daniel</t>
  </si>
  <si>
    <t>Šimůnek Matěj</t>
  </si>
  <si>
    <t>Štefan Jan</t>
  </si>
  <si>
    <t>Berger Ondřej</t>
  </si>
  <si>
    <t>Dyntar Michal</t>
  </si>
  <si>
    <t>Malý Evžen</t>
  </si>
  <si>
    <t>Svoboda Martin</t>
  </si>
  <si>
    <t>Preisler Leoš</t>
  </si>
  <si>
    <t>Šolc Jakub</t>
  </si>
  <si>
    <t>Votoček Matyáš</t>
  </si>
  <si>
    <t>Lacina Jakub</t>
  </si>
  <si>
    <t>Horáček Josef</t>
  </si>
  <si>
    <t>Bém Stanislav</t>
  </si>
  <si>
    <t>Šírek Daniel</t>
  </si>
  <si>
    <t>KOLDA Vojtěch</t>
  </si>
  <si>
    <t>MAŤÁTKO Jiří</t>
  </si>
  <si>
    <t>ŠUP Martin</t>
  </si>
  <si>
    <t>KOCHLÍK Vojtěch</t>
  </si>
  <si>
    <t>ŽĎÁRSKÝ Vojtěch</t>
  </si>
  <si>
    <t>Candrák Šimon</t>
  </si>
  <si>
    <t>Lánský Lukáš</t>
  </si>
  <si>
    <t>Tolvaj Jan</t>
  </si>
  <si>
    <t>Vostřel Jan</t>
  </si>
  <si>
    <t>Boudník Dominik</t>
  </si>
  <si>
    <t>Bošek Matěj</t>
  </si>
  <si>
    <t>Sudek Šimon</t>
  </si>
  <si>
    <t>Koranda Karel</t>
  </si>
  <si>
    <t>Moravec Vojtěch</t>
  </si>
  <si>
    <t>Rosenberg Jaroslav</t>
  </si>
  <si>
    <t>Valenta Odřej</t>
  </si>
  <si>
    <t>Gymnázium Jilemnice</t>
  </si>
  <si>
    <t>Pokorný Ondra</t>
  </si>
  <si>
    <t>Trojan Matěj</t>
  </si>
  <si>
    <t>Kašťák Matyáš</t>
  </si>
  <si>
    <t>Mládek Pavel</t>
  </si>
  <si>
    <t>Družstva</t>
  </si>
  <si>
    <t>28. října, Turnov</t>
  </si>
  <si>
    <t>Jednotlivci - TOP 10</t>
  </si>
  <si>
    <t>Jméno</t>
  </si>
  <si>
    <t>Škola</t>
  </si>
  <si>
    <t>Turnov 20. a 21. 9 .2016, okres SEMILY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</si>
</sst>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5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6"/>
      <name val="Arial CE"/>
      <family val="0"/>
    </font>
    <font>
      <b/>
      <sz val="14"/>
      <color indexed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14"/>
      <color theme="0"/>
      <name val="Arial CE"/>
      <family val="2"/>
    </font>
    <font>
      <b/>
      <sz val="14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4" fontId="3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7" fillId="36" borderId="10" xfId="47" applyNumberFormat="1" applyFont="1" applyFill="1" applyBorder="1" applyProtection="1">
      <alignment/>
      <protection locked="0"/>
    </xf>
    <xf numFmtId="0" fontId="7" fillId="36" borderId="10" xfId="47" applyFont="1" applyFill="1" applyBorder="1" applyProtection="1">
      <alignment/>
      <protection locked="0"/>
    </xf>
    <xf numFmtId="0" fontId="7" fillId="36" borderId="10" xfId="0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2" fillId="0" borderId="11" xfId="0" applyNumberFormat="1" applyFont="1" applyFill="1" applyBorder="1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47" fillId="28" borderId="10" xfId="0" applyFont="1" applyFill="1" applyBorder="1" applyAlignment="1">
      <alignment horizontal="center"/>
    </xf>
    <xf numFmtId="1" fontId="0" fillId="28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8" fillId="38" borderId="10" xfId="0" applyFont="1" applyFill="1" applyBorder="1" applyAlignment="1">
      <alignment horizontal="center"/>
    </xf>
    <xf numFmtId="1" fontId="48" fillId="38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 quotePrefix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 applyProtection="1">
      <alignment horizontal="left"/>
      <protection locked="0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1" fontId="0" fillId="28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6" borderId="10" xfId="0" applyFont="1" applyFill="1" applyBorder="1" applyAlignment="1" quotePrefix="1">
      <alignment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horizontal="left"/>
    </xf>
    <xf numFmtId="0" fontId="0" fillId="36" borderId="11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48" fillId="38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3">
      <selection activeCell="B3" sqref="B3:C3"/>
    </sheetView>
  </sheetViews>
  <sheetFormatPr defaultColWidth="9.00390625" defaultRowHeight="12.75"/>
  <cols>
    <col min="1" max="1" width="13.875" style="1" customWidth="1"/>
    <col min="2" max="2" width="39.75390625" style="1" customWidth="1"/>
    <col min="3" max="3" width="9.125" style="45" customWidth="1"/>
    <col min="4" max="4" width="6.25390625" style="1" customWidth="1"/>
    <col min="5" max="5" width="11.25390625" style="1" customWidth="1"/>
    <col min="6" max="6" width="23.875" style="1" customWidth="1"/>
    <col min="7" max="7" width="27.875" style="1" customWidth="1"/>
    <col min="8" max="16384" width="9.125" style="1" customWidth="1"/>
  </cols>
  <sheetData>
    <row r="1" spans="1:8" ht="23.25">
      <c r="A1" s="16" t="s">
        <v>35</v>
      </c>
      <c r="B1"/>
      <c r="C1" s="18"/>
      <c r="D1" s="22"/>
      <c r="E1" s="22"/>
      <c r="F1" s="22"/>
      <c r="G1" s="22"/>
      <c r="H1" s="22"/>
    </row>
    <row r="2" spans="1:8" ht="7.5" customHeight="1">
      <c r="A2"/>
      <c r="B2"/>
      <c r="C2" s="18"/>
      <c r="D2" s="22"/>
      <c r="E2" s="22"/>
      <c r="F2" s="22"/>
      <c r="G2" s="22"/>
      <c r="H2" s="22"/>
    </row>
    <row r="3" spans="1:8" ht="15.75">
      <c r="A3" s="23"/>
      <c r="B3" s="103" t="s">
        <v>117</v>
      </c>
      <c r="C3" s="103"/>
      <c r="D3" s="22"/>
      <c r="E3" s="22"/>
      <c r="F3" s="22"/>
      <c r="G3" s="22"/>
      <c r="H3" s="22"/>
    </row>
    <row r="4" spans="1:6" ht="18" customHeight="1">
      <c r="A4" s="54"/>
      <c r="B4" s="99" t="s">
        <v>112</v>
      </c>
      <c r="C4" s="55"/>
      <c r="D4" s="56"/>
      <c r="E4" s="56"/>
      <c r="F4" s="102" t="s">
        <v>114</v>
      </c>
    </row>
    <row r="5" spans="1:8" ht="17.25" customHeight="1">
      <c r="A5" s="57" t="s">
        <v>0</v>
      </c>
      <c r="B5" s="57" t="s">
        <v>2</v>
      </c>
      <c r="C5" s="58" t="s">
        <v>36</v>
      </c>
      <c r="D5" s="56"/>
      <c r="E5" s="57" t="s">
        <v>0</v>
      </c>
      <c r="F5" s="57" t="s">
        <v>115</v>
      </c>
      <c r="G5" s="58" t="s">
        <v>116</v>
      </c>
      <c r="H5" s="101" t="s">
        <v>36</v>
      </c>
    </row>
    <row r="6" spans="1:8" ht="24.75" customHeight="1">
      <c r="A6" s="59">
        <v>1</v>
      </c>
      <c r="B6" s="62" t="s">
        <v>19</v>
      </c>
      <c r="C6" s="60">
        <v>4888.736622275271</v>
      </c>
      <c r="D6" s="56"/>
      <c r="E6" s="59">
        <v>1</v>
      </c>
      <c r="F6" s="62" t="s">
        <v>12</v>
      </c>
      <c r="G6" s="69" t="s">
        <v>23</v>
      </c>
      <c r="H6" s="100">
        <v>1419.4273164473202</v>
      </c>
    </row>
    <row r="7" spans="1:8" ht="24.75" customHeight="1">
      <c r="A7" s="59">
        <v>2</v>
      </c>
      <c r="B7" s="62" t="s">
        <v>30</v>
      </c>
      <c r="C7" s="60">
        <v>4489.8376188597185</v>
      </c>
      <c r="D7" s="56"/>
      <c r="E7" s="59">
        <v>2</v>
      </c>
      <c r="F7" s="62" t="s">
        <v>73</v>
      </c>
      <c r="G7" s="69" t="s">
        <v>30</v>
      </c>
      <c r="H7" s="100">
        <v>1357.8347832379295</v>
      </c>
    </row>
    <row r="8" spans="1:8" ht="24.75" customHeight="1">
      <c r="A8" s="59">
        <v>3</v>
      </c>
      <c r="B8" s="62" t="s">
        <v>113</v>
      </c>
      <c r="C8" s="60">
        <v>3787.4810953288134</v>
      </c>
      <c r="D8" s="56"/>
      <c r="E8" s="59">
        <v>3</v>
      </c>
      <c r="F8" s="62" t="s">
        <v>84</v>
      </c>
      <c r="G8" s="69" t="s">
        <v>19</v>
      </c>
      <c r="H8" s="100">
        <v>1306.1475621398563</v>
      </c>
    </row>
    <row r="9" spans="1:8" ht="24.75" customHeight="1">
      <c r="A9" s="59">
        <v>4</v>
      </c>
      <c r="B9" s="62" t="s">
        <v>29</v>
      </c>
      <c r="C9" s="60">
        <v>3736.880801094013</v>
      </c>
      <c r="D9" s="56"/>
      <c r="E9" s="59">
        <v>4</v>
      </c>
      <c r="F9" s="62" t="s">
        <v>87</v>
      </c>
      <c r="G9" s="69" t="s">
        <v>11</v>
      </c>
      <c r="H9" s="100">
        <v>1261.8169696514947</v>
      </c>
    </row>
    <row r="10" spans="1:8" ht="24.75" customHeight="1">
      <c r="A10" s="59">
        <v>5</v>
      </c>
      <c r="B10" s="62" t="s">
        <v>20</v>
      </c>
      <c r="C10" s="60">
        <v>3598.6197248056696</v>
      </c>
      <c r="D10" s="56"/>
      <c r="E10" s="59">
        <v>5</v>
      </c>
      <c r="F10" s="62" t="s">
        <v>72</v>
      </c>
      <c r="G10" s="69" t="s">
        <v>30</v>
      </c>
      <c r="H10" s="100">
        <v>1246.4990059584554</v>
      </c>
    </row>
    <row r="11" spans="1:8" ht="24.75" customHeight="1">
      <c r="A11" s="59">
        <v>6</v>
      </c>
      <c r="B11" s="62" t="s">
        <v>21</v>
      </c>
      <c r="C11" s="60">
        <v>3562.852653043278</v>
      </c>
      <c r="D11" s="56"/>
      <c r="E11" s="59">
        <v>6</v>
      </c>
      <c r="F11" s="62" t="s">
        <v>85</v>
      </c>
      <c r="G11" s="69" t="s">
        <v>19</v>
      </c>
      <c r="H11" s="100">
        <v>1227.5118653832005</v>
      </c>
    </row>
    <row r="12" spans="1:8" ht="24.75" customHeight="1">
      <c r="A12" s="59">
        <v>7</v>
      </c>
      <c r="B12" s="62" t="s">
        <v>17</v>
      </c>
      <c r="C12" s="60">
        <v>3326.3372936953706</v>
      </c>
      <c r="D12" s="56"/>
      <c r="E12" s="59">
        <v>7</v>
      </c>
      <c r="F12" s="62" t="s">
        <v>82</v>
      </c>
      <c r="G12" s="69" t="s">
        <v>19</v>
      </c>
      <c r="H12" s="100">
        <v>1203.8273466163657</v>
      </c>
    </row>
    <row r="13" spans="1:8" ht="24.75" customHeight="1">
      <c r="A13" s="59">
        <v>8</v>
      </c>
      <c r="B13" s="62" t="s">
        <v>18</v>
      </c>
      <c r="C13" s="60">
        <v>3216.3091719267923</v>
      </c>
      <c r="D13" s="56"/>
      <c r="E13" s="59">
        <v>8</v>
      </c>
      <c r="F13" s="62" t="s">
        <v>70</v>
      </c>
      <c r="G13" s="69" t="s">
        <v>20</v>
      </c>
      <c r="H13" s="100">
        <v>1158.568730532333</v>
      </c>
    </row>
    <row r="14" spans="1:8" ht="24.75" customHeight="1">
      <c r="A14" s="59">
        <v>9</v>
      </c>
      <c r="B14" s="63" t="s">
        <v>107</v>
      </c>
      <c r="C14" s="60">
        <v>3176.6017868621348</v>
      </c>
      <c r="D14" s="56"/>
      <c r="E14" s="59">
        <v>9</v>
      </c>
      <c r="F14" s="63" t="s">
        <v>62</v>
      </c>
      <c r="G14" s="69" t="s">
        <v>67</v>
      </c>
      <c r="H14" s="100">
        <v>1153.5543454141907</v>
      </c>
    </row>
    <row r="15" spans="1:8" ht="24.75" customHeight="1">
      <c r="A15" s="59">
        <v>10</v>
      </c>
      <c r="B15" s="63" t="s">
        <v>16</v>
      </c>
      <c r="C15" s="60">
        <v>3145.0897891835366</v>
      </c>
      <c r="D15" s="56"/>
      <c r="E15" s="59">
        <v>10</v>
      </c>
      <c r="F15" s="63" t="s">
        <v>55</v>
      </c>
      <c r="G15" s="69" t="s">
        <v>21</v>
      </c>
      <c r="H15" s="100">
        <v>1152.0705726326512</v>
      </c>
    </row>
    <row r="16" spans="1:6" ht="24.75" customHeight="1">
      <c r="A16" s="59">
        <v>11</v>
      </c>
      <c r="B16" s="63" t="s">
        <v>13</v>
      </c>
      <c r="C16" s="60">
        <v>3102.8579938634175</v>
      </c>
      <c r="D16" s="56"/>
      <c r="E16" s="56"/>
      <c r="F16" s="56"/>
    </row>
    <row r="17" spans="1:6" ht="24.75" customHeight="1">
      <c r="A17" s="59">
        <v>12</v>
      </c>
      <c r="B17" s="63" t="s">
        <v>11</v>
      </c>
      <c r="C17" s="60">
        <v>2769.497265593802</v>
      </c>
      <c r="D17" s="56"/>
      <c r="E17" s="56"/>
      <c r="F17" s="56"/>
    </row>
    <row r="18" spans="1:6" ht="24.75" customHeight="1">
      <c r="A18" s="59">
        <v>13</v>
      </c>
      <c r="B18" s="62" t="s">
        <v>23</v>
      </c>
      <c r="C18" s="60">
        <v>2532.8844899049127</v>
      </c>
      <c r="D18" s="56"/>
      <c r="E18" s="56"/>
      <c r="F18" s="56"/>
    </row>
    <row r="19" spans="1:6" ht="24.75" customHeight="1">
      <c r="A19" s="59">
        <v>14</v>
      </c>
      <c r="B19" s="62" t="s">
        <v>24</v>
      </c>
      <c r="C19" s="60">
        <v>2286.232175739431</v>
      </c>
      <c r="D19" s="56"/>
      <c r="E19" s="56"/>
      <c r="F19" s="56"/>
    </row>
    <row r="20" spans="1:6" ht="24.75" customHeight="1">
      <c r="A20" s="59">
        <v>15</v>
      </c>
      <c r="B20" s="63" t="s">
        <v>10</v>
      </c>
      <c r="C20" s="60">
        <v>2242.3816108252254</v>
      </c>
      <c r="D20" s="56"/>
      <c r="E20" s="56"/>
      <c r="F20" s="56"/>
    </row>
    <row r="21" spans="1:6" ht="24.75" customHeight="1">
      <c r="A21" s="59">
        <v>16</v>
      </c>
      <c r="B21" s="63" t="s">
        <v>14</v>
      </c>
      <c r="C21" s="60">
        <v>1844.3674651286676</v>
      </c>
      <c r="D21" s="56"/>
      <c r="E21" s="56"/>
      <c r="F21" s="56"/>
    </row>
    <row r="22" spans="1:6" ht="24.75" customHeight="1">
      <c r="A22" s="98"/>
      <c r="B22"/>
      <c r="C22"/>
      <c r="D22" s="56"/>
      <c r="E22" s="56"/>
      <c r="F22" s="56"/>
    </row>
    <row r="23" spans="1:7" ht="24.75" customHeight="1">
      <c r="A23" s="16"/>
      <c r="B23" s="61"/>
      <c r="C23" s="55"/>
      <c r="D23"/>
      <c r="E23"/>
      <c r="F23"/>
      <c r="G23"/>
    </row>
    <row r="24" spans="1:6" ht="24.75" customHeight="1">
      <c r="A24" s="56"/>
      <c r="B24" s="56"/>
      <c r="C24" s="55"/>
      <c r="D24" s="56"/>
      <c r="E24" s="56"/>
      <c r="F24" s="56"/>
    </row>
    <row r="25" spans="1:6" ht="24.75" customHeight="1">
      <c r="A25" s="56"/>
      <c r="D25" s="56"/>
      <c r="E25" s="56"/>
      <c r="F25" s="56"/>
    </row>
    <row r="26" ht="12.75">
      <c r="B26" s="44"/>
    </row>
    <row r="27" ht="12.75">
      <c r="B27" s="44"/>
    </row>
    <row r="31" ht="12.75">
      <c r="B31" s="44"/>
    </row>
    <row r="35" ht="12.75">
      <c r="B35" s="44"/>
    </row>
    <row r="37" ht="12.75">
      <c r="B37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7" ht="12.75">
      <c r="B47" s="44"/>
    </row>
    <row r="48" ht="12.75">
      <c r="B48" s="44"/>
    </row>
    <row r="49" ht="12.75">
      <c r="B49" s="44"/>
    </row>
    <row r="50" ht="12.75">
      <c r="B50" s="44"/>
    </row>
    <row r="51" ht="12.75">
      <c r="B51" s="44"/>
    </row>
    <row r="53" ht="12.75">
      <c r="B53" s="44"/>
    </row>
    <row r="56" ht="12.75">
      <c r="B56" s="44"/>
    </row>
    <row r="57" ht="12.75">
      <c r="B57" s="44"/>
    </row>
    <row r="59" ht="12.75">
      <c r="B59" s="44"/>
    </row>
    <row r="65" ht="12.75">
      <c r="B65" s="44"/>
    </row>
    <row r="73" ht="12.75">
      <c r="B73" s="44"/>
    </row>
    <row r="74" ht="12.75">
      <c r="B74" s="44"/>
    </row>
    <row r="77" ht="12.75">
      <c r="B77" s="44"/>
    </row>
    <row r="78" ht="12.75">
      <c r="B78" s="44"/>
    </row>
    <row r="82" ht="12.75">
      <c r="B82" s="44"/>
    </row>
    <row r="84" ht="12.75">
      <c r="B84" s="44"/>
    </row>
    <row r="85" ht="12.75">
      <c r="B85" s="44"/>
    </row>
    <row r="88" ht="12.75">
      <c r="B88" s="44"/>
    </row>
    <row r="89" ht="12.75">
      <c r="B89" s="44"/>
    </row>
    <row r="97" ht="12.75">
      <c r="B97" s="44"/>
    </row>
    <row r="101" ht="12.75">
      <c r="B101" s="44"/>
    </row>
    <row r="104" ht="12.75">
      <c r="B104" s="44"/>
    </row>
    <row r="105" ht="12.75">
      <c r="B105" s="44"/>
    </row>
    <row r="106" ht="12.75">
      <c r="B106" s="44"/>
    </row>
    <row r="107" ht="12.75">
      <c r="B107" s="44"/>
    </row>
    <row r="108" ht="12.75">
      <c r="B108" s="44"/>
    </row>
    <row r="109" ht="12.75">
      <c r="B109" s="44"/>
    </row>
    <row r="110" ht="12.75">
      <c r="B110" s="44"/>
    </row>
  </sheetData>
  <sheetProtection/>
  <mergeCells count="1">
    <mergeCell ref="B3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7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S15" sqref="S15"/>
    </sheetView>
  </sheetViews>
  <sheetFormatPr defaultColWidth="9.00390625" defaultRowHeight="12.75"/>
  <cols>
    <col min="1" max="1" width="7.375" style="22" customWidth="1"/>
    <col min="2" max="2" width="19.00390625" style="22" customWidth="1"/>
    <col min="3" max="3" width="26.625" style="22" customWidth="1"/>
    <col min="4" max="4" width="8.25390625" style="22" customWidth="1"/>
    <col min="5" max="5" width="6.75390625" style="53" customWidth="1"/>
    <col min="6" max="6" width="7.00390625" style="22" customWidth="1"/>
    <col min="7" max="7" width="6.875" style="53" customWidth="1"/>
    <col min="8" max="8" width="6.25390625" style="22" customWidth="1"/>
    <col min="9" max="9" width="7.125" style="53" customWidth="1"/>
    <col min="10" max="10" width="7.00390625" style="22" customWidth="1"/>
    <col min="11" max="11" width="6.25390625" style="53" customWidth="1"/>
    <col min="12" max="12" width="2.625" style="22" customWidth="1"/>
    <col min="13" max="13" width="1.00390625" style="22" customWidth="1"/>
    <col min="14" max="14" width="6.625" style="22" customWidth="1"/>
    <col min="15" max="15" width="7.00390625" style="53" customWidth="1"/>
    <col min="16" max="16" width="8.25390625" style="22" customWidth="1"/>
    <col min="17" max="16384" width="9.125" style="22" customWidth="1"/>
  </cols>
  <sheetData>
    <row r="1" spans="1:16" ht="23.25">
      <c r="A1" s="16" t="s">
        <v>35</v>
      </c>
      <c r="B1"/>
      <c r="C1" s="18"/>
      <c r="D1"/>
      <c r="E1" s="71"/>
      <c r="F1"/>
      <c r="G1" s="71"/>
      <c r="H1"/>
      <c r="I1" s="71"/>
      <c r="J1"/>
      <c r="K1" s="107" t="s">
        <v>34</v>
      </c>
      <c r="L1" s="107"/>
      <c r="M1" s="107"/>
      <c r="N1" s="107"/>
      <c r="O1" s="107"/>
      <c r="P1" s="107"/>
    </row>
    <row r="2" spans="1:16" ht="12.75">
      <c r="A2"/>
      <c r="B2"/>
      <c r="C2" s="18"/>
      <c r="D2"/>
      <c r="E2" s="71"/>
      <c r="F2"/>
      <c r="G2" s="71"/>
      <c r="H2"/>
      <c r="I2" s="71"/>
      <c r="J2"/>
      <c r="K2" s="71"/>
      <c r="L2"/>
      <c r="M2"/>
      <c r="N2" s="19"/>
      <c r="O2" s="71"/>
      <c r="P2"/>
    </row>
    <row r="3" spans="1:16" ht="15.75">
      <c r="A3" s="23"/>
      <c r="B3" s="103" t="s">
        <v>71</v>
      </c>
      <c r="C3" s="103"/>
      <c r="D3"/>
      <c r="E3" s="71"/>
      <c r="F3"/>
      <c r="G3" s="71"/>
      <c r="H3"/>
      <c r="I3" s="71"/>
      <c r="J3"/>
      <c r="K3" s="71"/>
      <c r="L3"/>
      <c r="M3"/>
      <c r="N3" s="19"/>
      <c r="O3" s="71"/>
      <c r="P3"/>
    </row>
    <row r="5" spans="1:16" ht="12.75">
      <c r="A5" s="2" t="s">
        <v>0</v>
      </c>
      <c r="B5" s="2" t="s">
        <v>1</v>
      </c>
      <c r="C5" s="2" t="s">
        <v>2</v>
      </c>
      <c r="D5" s="2" t="s">
        <v>4</v>
      </c>
      <c r="E5" s="72" t="s">
        <v>3</v>
      </c>
      <c r="F5" s="2" t="s">
        <v>5</v>
      </c>
      <c r="G5" s="72" t="s">
        <v>3</v>
      </c>
      <c r="H5" s="2" t="s">
        <v>6</v>
      </c>
      <c r="I5" s="72" t="s">
        <v>3</v>
      </c>
      <c r="J5" s="2" t="s">
        <v>7</v>
      </c>
      <c r="K5" s="72" t="s">
        <v>3</v>
      </c>
      <c r="L5" s="104" t="s">
        <v>33</v>
      </c>
      <c r="M5" s="105"/>
      <c r="N5" s="106"/>
      <c r="O5" s="72" t="s">
        <v>3</v>
      </c>
      <c r="P5" s="2" t="s">
        <v>8</v>
      </c>
    </row>
    <row r="6" spans="1:16" ht="12.75">
      <c r="A6" s="51">
        <v>1</v>
      </c>
      <c r="B6" s="32" t="s">
        <v>12</v>
      </c>
      <c r="C6" s="33" t="s">
        <v>23</v>
      </c>
      <c r="D6" s="29">
        <v>48.19</v>
      </c>
      <c r="E6" s="52">
        <f aca="true" t="shared" si="0" ref="E6:E37">IF(D6&lt;10,,IF(D6&lt;10,,SUM(5.33*(POWER((D6-10),1.1)))))</f>
        <v>293.0028422666888</v>
      </c>
      <c r="F6" s="4">
        <v>8.73</v>
      </c>
      <c r="G6" s="52">
        <f aca="true" t="shared" si="1" ref="G6:G37">IF(F6&lt;0.1,,IF(F6&gt;11.5,,SUM(58.015*(POWER((11.5-F6),1.81)))))</f>
        <v>366.799452359879</v>
      </c>
      <c r="H6" s="5">
        <v>140</v>
      </c>
      <c r="I6" s="52">
        <f aca="true" t="shared" si="2" ref="I6:I37">IF(H6&lt;75,,IF(H6&lt;75,,SUM(0.8465*(POWER((H6-75),1.42)))))</f>
        <v>317.6610220523158</v>
      </c>
      <c r="J6" s="29"/>
      <c r="K6" s="52">
        <f aca="true" t="shared" si="3" ref="K6:K37">IF(J6&lt;220,,IF(J6&lt;220,,SUM(0.14354*(POWER((J6-220),1.4)))))</f>
        <v>0</v>
      </c>
      <c r="L6" s="7">
        <v>2</v>
      </c>
      <c r="M6" s="8" t="s">
        <v>9</v>
      </c>
      <c r="N6" s="35">
        <v>34.85</v>
      </c>
      <c r="O6" s="52">
        <f aca="true" t="shared" si="4" ref="O6:O37">IF((L6*60+N6)&lt;0.1,,IF((L6*60+N6)&gt;235,,SUM(0.13279*(POWER((235-(L6*60+N6)),1.85)))))</f>
        <v>441.9639997684366</v>
      </c>
      <c r="P6" s="9">
        <f aca="true" t="shared" si="5" ref="P6:P37">SUM(E6,G6,I6,K6,O6)</f>
        <v>1419.4273164473202</v>
      </c>
    </row>
    <row r="7" spans="1:16" ht="12.75">
      <c r="A7" s="51">
        <v>2</v>
      </c>
      <c r="B7" s="84" t="s">
        <v>73</v>
      </c>
      <c r="C7" s="73" t="s">
        <v>30</v>
      </c>
      <c r="D7" s="6">
        <v>42.55</v>
      </c>
      <c r="E7" s="52">
        <f t="shared" si="0"/>
        <v>245.7725079634551</v>
      </c>
      <c r="F7" s="4">
        <v>8.67</v>
      </c>
      <c r="G7" s="52">
        <f t="shared" si="1"/>
        <v>381.3060928535063</v>
      </c>
      <c r="H7" s="29">
        <v>138</v>
      </c>
      <c r="I7" s="52">
        <f t="shared" si="2"/>
        <v>303.8719009255697</v>
      </c>
      <c r="J7" s="6"/>
      <c r="K7" s="52">
        <f t="shared" si="3"/>
        <v>0</v>
      </c>
      <c r="L7" s="37">
        <v>2</v>
      </c>
      <c r="M7" s="8" t="s">
        <v>9</v>
      </c>
      <c r="N7" s="35">
        <v>36.34</v>
      </c>
      <c r="O7" s="52">
        <f t="shared" si="4"/>
        <v>426.88428149539857</v>
      </c>
      <c r="P7" s="9">
        <f t="shared" si="5"/>
        <v>1357.8347832379295</v>
      </c>
    </row>
    <row r="8" spans="1:16" ht="12.75">
      <c r="A8" s="51">
        <v>3</v>
      </c>
      <c r="B8" s="26" t="s">
        <v>84</v>
      </c>
      <c r="C8" s="33" t="s">
        <v>19</v>
      </c>
      <c r="D8" s="42">
        <v>41.71</v>
      </c>
      <c r="E8" s="52">
        <f t="shared" si="0"/>
        <v>238.80481283912258</v>
      </c>
      <c r="F8" s="4">
        <v>8.77</v>
      </c>
      <c r="G8" s="52">
        <f t="shared" si="1"/>
        <v>357.26846802874815</v>
      </c>
      <c r="H8" s="5">
        <v>144</v>
      </c>
      <c r="I8" s="52">
        <f t="shared" si="2"/>
        <v>345.77426855123963</v>
      </c>
      <c r="J8" s="29"/>
      <c r="K8" s="52">
        <f t="shared" si="3"/>
        <v>0</v>
      </c>
      <c r="L8" s="7">
        <v>2</v>
      </c>
      <c r="M8" s="8" t="s">
        <v>9</v>
      </c>
      <c r="N8" s="35">
        <v>42.8</v>
      </c>
      <c r="O8" s="52">
        <f t="shared" si="4"/>
        <v>364.3000127207458</v>
      </c>
      <c r="P8" s="9">
        <f t="shared" si="5"/>
        <v>1306.1475621398563</v>
      </c>
    </row>
    <row r="9" spans="1:16" ht="12.75">
      <c r="A9" s="51">
        <v>4</v>
      </c>
      <c r="B9" s="32" t="s">
        <v>87</v>
      </c>
      <c r="C9" s="33" t="s">
        <v>11</v>
      </c>
      <c r="D9" s="6">
        <v>40.8</v>
      </c>
      <c r="E9" s="52">
        <f t="shared" si="0"/>
        <v>231.27729391196692</v>
      </c>
      <c r="F9" s="4">
        <v>8.6</v>
      </c>
      <c r="G9" s="52">
        <f t="shared" si="1"/>
        <v>398.54803550481176</v>
      </c>
      <c r="H9" s="29">
        <v>125</v>
      </c>
      <c r="I9" s="52">
        <f t="shared" si="2"/>
        <v>218.85897886918931</v>
      </c>
      <c r="J9" s="6"/>
      <c r="K9" s="52">
        <f t="shared" si="3"/>
        <v>0</v>
      </c>
      <c r="L9" s="7">
        <v>2</v>
      </c>
      <c r="M9" s="8" t="s">
        <v>9</v>
      </c>
      <c r="N9" s="35">
        <v>37.72</v>
      </c>
      <c r="O9" s="52">
        <f t="shared" si="4"/>
        <v>413.1326613655267</v>
      </c>
      <c r="P9" s="9">
        <f t="shared" si="5"/>
        <v>1261.8169696514947</v>
      </c>
    </row>
    <row r="10" spans="1:16" ht="12.75">
      <c r="A10" s="51">
        <v>5</v>
      </c>
      <c r="B10" s="27" t="s">
        <v>72</v>
      </c>
      <c r="C10" s="73" t="s">
        <v>30</v>
      </c>
      <c r="D10" s="28">
        <v>41.76</v>
      </c>
      <c r="E10" s="52">
        <f t="shared" si="0"/>
        <v>239.21904493358247</v>
      </c>
      <c r="F10" s="4">
        <v>9.01</v>
      </c>
      <c r="G10" s="52">
        <f t="shared" si="1"/>
        <v>302.45524126475436</v>
      </c>
      <c r="H10" s="5">
        <v>138</v>
      </c>
      <c r="I10" s="52">
        <f t="shared" si="2"/>
        <v>303.8719009255697</v>
      </c>
      <c r="J10" s="6"/>
      <c r="K10" s="52">
        <f t="shared" si="3"/>
        <v>0</v>
      </c>
      <c r="L10" s="37">
        <v>2</v>
      </c>
      <c r="M10" s="8" t="s">
        <v>9</v>
      </c>
      <c r="N10" s="35">
        <v>38.96</v>
      </c>
      <c r="O10" s="52">
        <f t="shared" si="4"/>
        <v>400.9528188345489</v>
      </c>
      <c r="P10" s="9">
        <f t="shared" si="5"/>
        <v>1246.4990059584554</v>
      </c>
    </row>
    <row r="11" spans="1:16" ht="12.75">
      <c r="A11" s="51">
        <v>6</v>
      </c>
      <c r="B11" s="25" t="s">
        <v>85</v>
      </c>
      <c r="C11" s="33" t="s">
        <v>19</v>
      </c>
      <c r="D11" s="42">
        <v>54.66</v>
      </c>
      <c r="E11" s="52">
        <f t="shared" si="0"/>
        <v>348.0469238141443</v>
      </c>
      <c r="F11" s="4">
        <v>9.12</v>
      </c>
      <c r="G11" s="52">
        <f t="shared" si="1"/>
        <v>278.7048901182654</v>
      </c>
      <c r="H11" s="29">
        <v>138</v>
      </c>
      <c r="I11" s="52">
        <f t="shared" si="2"/>
        <v>303.8719009255697</v>
      </c>
      <c r="J11" s="6"/>
      <c r="K11" s="52">
        <f t="shared" si="3"/>
        <v>0</v>
      </c>
      <c r="L11" s="7">
        <v>2</v>
      </c>
      <c r="M11" s="8" t="s">
        <v>9</v>
      </c>
      <c r="N11" s="35">
        <v>50.36</v>
      </c>
      <c r="O11" s="52">
        <f t="shared" si="4"/>
        <v>296.888150525221</v>
      </c>
      <c r="P11" s="9">
        <f t="shared" si="5"/>
        <v>1227.5118653832005</v>
      </c>
    </row>
    <row r="12" spans="1:16" ht="12.75">
      <c r="A12" s="51">
        <v>7</v>
      </c>
      <c r="B12" s="32" t="s">
        <v>82</v>
      </c>
      <c r="C12" s="79" t="s">
        <v>19</v>
      </c>
      <c r="D12" s="34">
        <v>38.89</v>
      </c>
      <c r="E12" s="52">
        <f t="shared" si="0"/>
        <v>215.550733498621</v>
      </c>
      <c r="F12" s="4">
        <v>8.97</v>
      </c>
      <c r="G12" s="52">
        <f t="shared" si="1"/>
        <v>311.3066800436712</v>
      </c>
      <c r="H12" s="29"/>
      <c r="I12" s="52">
        <f t="shared" si="2"/>
        <v>0</v>
      </c>
      <c r="J12" s="6">
        <v>444</v>
      </c>
      <c r="K12" s="52">
        <f t="shared" si="3"/>
        <v>280.10455260055124</v>
      </c>
      <c r="L12" s="7">
        <v>2</v>
      </c>
      <c r="M12" s="8" t="s">
        <v>9</v>
      </c>
      <c r="N12" s="35">
        <v>39.38</v>
      </c>
      <c r="O12" s="52">
        <f t="shared" si="4"/>
        <v>396.86538047352224</v>
      </c>
      <c r="P12" s="9">
        <f t="shared" si="5"/>
        <v>1203.8273466163657</v>
      </c>
    </row>
    <row r="13" spans="1:16" ht="12.75">
      <c r="A13" s="51">
        <v>8</v>
      </c>
      <c r="B13" s="32" t="s">
        <v>70</v>
      </c>
      <c r="C13" s="33" t="s">
        <v>20</v>
      </c>
      <c r="D13" s="6">
        <v>50.09</v>
      </c>
      <c r="E13" s="52">
        <f t="shared" si="0"/>
        <v>309.07713003003767</v>
      </c>
      <c r="F13" s="4">
        <v>8.64</v>
      </c>
      <c r="G13" s="52">
        <f t="shared" si="1"/>
        <v>388.6537089313738</v>
      </c>
      <c r="H13" s="29">
        <v>120</v>
      </c>
      <c r="I13" s="52">
        <f t="shared" si="2"/>
        <v>188.44678475981837</v>
      </c>
      <c r="J13" s="6"/>
      <c r="K13" s="52">
        <f t="shared" si="3"/>
        <v>0</v>
      </c>
      <c r="L13" s="7">
        <v>2</v>
      </c>
      <c r="M13" s="8" t="s">
        <v>9</v>
      </c>
      <c r="N13" s="36">
        <v>53.3</v>
      </c>
      <c r="O13" s="52">
        <f t="shared" si="4"/>
        <v>272.3911068111031</v>
      </c>
      <c r="P13" s="9">
        <f t="shared" si="5"/>
        <v>1158.568730532333</v>
      </c>
    </row>
    <row r="14" spans="1:16" ht="12.75">
      <c r="A14" s="51">
        <v>9</v>
      </c>
      <c r="B14" s="32" t="s">
        <v>62</v>
      </c>
      <c r="C14" s="33" t="s">
        <v>67</v>
      </c>
      <c r="D14" s="28">
        <v>53.88</v>
      </c>
      <c r="E14" s="52">
        <f t="shared" si="0"/>
        <v>341.36617807307226</v>
      </c>
      <c r="F14" s="4">
        <v>9.17</v>
      </c>
      <c r="G14" s="52">
        <f t="shared" si="1"/>
        <v>268.19736931081945</v>
      </c>
      <c r="H14" s="5"/>
      <c r="I14" s="52">
        <f t="shared" si="2"/>
        <v>0</v>
      </c>
      <c r="J14" s="29">
        <v>402</v>
      </c>
      <c r="K14" s="52">
        <f t="shared" si="3"/>
        <v>209.44639278561294</v>
      </c>
      <c r="L14" s="7">
        <v>2</v>
      </c>
      <c r="M14" s="8" t="s">
        <v>9</v>
      </c>
      <c r="N14" s="35">
        <v>46.05</v>
      </c>
      <c r="O14" s="52">
        <f t="shared" si="4"/>
        <v>334.5444052446859</v>
      </c>
      <c r="P14" s="9">
        <f t="shared" si="5"/>
        <v>1153.5543454141907</v>
      </c>
    </row>
    <row r="15" spans="1:16" ht="12.75">
      <c r="A15" s="51">
        <v>10</v>
      </c>
      <c r="B15" s="32" t="s">
        <v>55</v>
      </c>
      <c r="C15" s="33" t="s">
        <v>21</v>
      </c>
      <c r="D15" s="28">
        <v>43.95</v>
      </c>
      <c r="E15" s="52">
        <f t="shared" si="0"/>
        <v>257.42514468321724</v>
      </c>
      <c r="F15" s="4">
        <v>8.96</v>
      </c>
      <c r="G15" s="52">
        <f t="shared" si="1"/>
        <v>313.53737907498316</v>
      </c>
      <c r="H15" s="29">
        <v>125</v>
      </c>
      <c r="I15" s="52">
        <f t="shared" si="2"/>
        <v>218.85897886918931</v>
      </c>
      <c r="J15" s="6"/>
      <c r="K15" s="52">
        <f t="shared" si="3"/>
        <v>0</v>
      </c>
      <c r="L15" s="7">
        <v>2</v>
      </c>
      <c r="M15" s="8" t="s">
        <v>9</v>
      </c>
      <c r="N15" s="35">
        <v>43.02</v>
      </c>
      <c r="O15" s="52">
        <f t="shared" si="4"/>
        <v>362.2490700052615</v>
      </c>
      <c r="P15" s="9">
        <f t="shared" si="5"/>
        <v>1152.0705726326512</v>
      </c>
    </row>
    <row r="16" spans="1:16" ht="12.75">
      <c r="A16" s="51">
        <v>11</v>
      </c>
      <c r="B16" s="26" t="s">
        <v>86</v>
      </c>
      <c r="C16" s="33" t="s">
        <v>19</v>
      </c>
      <c r="D16" s="43">
        <v>36</v>
      </c>
      <c r="E16" s="52">
        <f t="shared" si="0"/>
        <v>191.95432056567572</v>
      </c>
      <c r="F16" s="4">
        <v>9.18</v>
      </c>
      <c r="G16" s="52">
        <f t="shared" si="1"/>
        <v>266.11757007027813</v>
      </c>
      <c r="H16" s="5"/>
      <c r="I16" s="52">
        <f t="shared" si="2"/>
        <v>0</v>
      </c>
      <c r="J16" s="29">
        <v>408</v>
      </c>
      <c r="K16" s="52">
        <f t="shared" si="3"/>
        <v>219.17647143785084</v>
      </c>
      <c r="L16" s="7">
        <v>2</v>
      </c>
      <c r="M16" s="8" t="s">
        <v>9</v>
      </c>
      <c r="N16" s="35">
        <v>31.76</v>
      </c>
      <c r="O16" s="52">
        <f t="shared" si="4"/>
        <v>474.0014860620432</v>
      </c>
      <c r="P16" s="9">
        <f t="shared" si="5"/>
        <v>1151.249848135848</v>
      </c>
    </row>
    <row r="17" spans="1:16" ht="12.75">
      <c r="A17" s="51">
        <v>12</v>
      </c>
      <c r="B17" s="32" t="s">
        <v>58</v>
      </c>
      <c r="C17" s="33" t="s">
        <v>64</v>
      </c>
      <c r="D17" s="12">
        <v>38.88</v>
      </c>
      <c r="E17" s="52">
        <f t="shared" si="0"/>
        <v>215.46866298881625</v>
      </c>
      <c r="F17" s="4">
        <v>9.08</v>
      </c>
      <c r="G17" s="52">
        <f t="shared" si="1"/>
        <v>287.24078768857464</v>
      </c>
      <c r="H17" s="5">
        <v>120</v>
      </c>
      <c r="I17" s="52">
        <f t="shared" si="2"/>
        <v>188.44678475981837</v>
      </c>
      <c r="J17" s="6"/>
      <c r="K17" s="52">
        <f t="shared" si="3"/>
        <v>0</v>
      </c>
      <c r="L17" s="7">
        <v>2</v>
      </c>
      <c r="M17" s="8" t="s">
        <v>9</v>
      </c>
      <c r="N17" s="20">
        <v>34.05</v>
      </c>
      <c r="O17" s="52">
        <f t="shared" si="4"/>
        <v>450.1596340758067</v>
      </c>
      <c r="P17" s="9">
        <f t="shared" si="5"/>
        <v>1141.315869513016</v>
      </c>
    </row>
    <row r="18" spans="1:16" ht="12.75">
      <c r="A18" s="51">
        <v>13</v>
      </c>
      <c r="B18" s="32" t="s">
        <v>61</v>
      </c>
      <c r="C18" s="33" t="s">
        <v>67</v>
      </c>
      <c r="D18" s="28">
        <v>41.17</v>
      </c>
      <c r="E18" s="52">
        <f t="shared" si="0"/>
        <v>234.33528725789105</v>
      </c>
      <c r="F18" s="4">
        <v>8.82</v>
      </c>
      <c r="G18" s="52">
        <f t="shared" si="1"/>
        <v>345.51290559127295</v>
      </c>
      <c r="H18" s="5"/>
      <c r="I18" s="52">
        <f t="shared" si="2"/>
        <v>0</v>
      </c>
      <c r="J18" s="6">
        <v>399</v>
      </c>
      <c r="K18" s="52">
        <f t="shared" si="3"/>
        <v>204.6290015844488</v>
      </c>
      <c r="L18" s="7">
        <v>2</v>
      </c>
      <c r="M18" s="8" t="s">
        <v>9</v>
      </c>
      <c r="N18" s="35">
        <v>54.49</v>
      </c>
      <c r="O18" s="52">
        <f t="shared" si="4"/>
        <v>262.75174189017855</v>
      </c>
      <c r="P18" s="9">
        <f t="shared" si="5"/>
        <v>1047.2289363237915</v>
      </c>
    </row>
    <row r="19" spans="1:16" ht="12.75">
      <c r="A19" s="51">
        <v>14</v>
      </c>
      <c r="B19" s="84" t="s">
        <v>76</v>
      </c>
      <c r="C19" s="73" t="s">
        <v>30</v>
      </c>
      <c r="D19" s="29">
        <v>38.32</v>
      </c>
      <c r="E19" s="52">
        <f t="shared" si="0"/>
        <v>210.87727599030998</v>
      </c>
      <c r="F19" s="4">
        <v>9.25</v>
      </c>
      <c r="G19" s="52">
        <f t="shared" si="1"/>
        <v>251.76227501306212</v>
      </c>
      <c r="H19" s="29"/>
      <c r="I19" s="52">
        <f t="shared" si="2"/>
        <v>0</v>
      </c>
      <c r="J19" s="6">
        <v>413</v>
      </c>
      <c r="K19" s="52">
        <f t="shared" si="3"/>
        <v>227.3804776771468</v>
      </c>
      <c r="L19" s="38">
        <v>2</v>
      </c>
      <c r="M19" s="8" t="s">
        <v>9</v>
      </c>
      <c r="N19" s="35">
        <v>49.08</v>
      </c>
      <c r="O19" s="52">
        <f t="shared" si="4"/>
        <v>307.85569251471645</v>
      </c>
      <c r="P19" s="9">
        <f t="shared" si="5"/>
        <v>997.8757211952353</v>
      </c>
    </row>
    <row r="20" spans="1:16" ht="12.75">
      <c r="A20" s="51">
        <v>15</v>
      </c>
      <c r="B20" s="25" t="s">
        <v>83</v>
      </c>
      <c r="C20" s="33" t="s">
        <v>19</v>
      </c>
      <c r="D20" s="34">
        <v>26.2</v>
      </c>
      <c r="E20" s="52">
        <f t="shared" si="0"/>
        <v>114.07585303624278</v>
      </c>
      <c r="F20" s="4">
        <v>9.03</v>
      </c>
      <c r="G20" s="52">
        <f t="shared" si="1"/>
        <v>298.07241205418813</v>
      </c>
      <c r="H20" s="5"/>
      <c r="I20" s="52">
        <f t="shared" si="2"/>
        <v>0</v>
      </c>
      <c r="J20" s="29">
        <v>398</v>
      </c>
      <c r="K20" s="52">
        <f t="shared" si="3"/>
        <v>203.03034150782392</v>
      </c>
      <c r="L20" s="7">
        <v>2</v>
      </c>
      <c r="M20" s="8" t="s">
        <v>9</v>
      </c>
      <c r="N20" s="35">
        <v>41.35</v>
      </c>
      <c r="O20" s="52">
        <f t="shared" si="4"/>
        <v>377.95053164861537</v>
      </c>
      <c r="P20" s="9">
        <f t="shared" si="5"/>
        <v>993.1291382468703</v>
      </c>
    </row>
    <row r="21" spans="1:16" ht="12.75">
      <c r="A21" s="51">
        <v>16</v>
      </c>
      <c r="B21" s="32" t="s">
        <v>77</v>
      </c>
      <c r="C21" s="79" t="s">
        <v>29</v>
      </c>
      <c r="D21" s="6">
        <v>40.5</v>
      </c>
      <c r="E21" s="52">
        <f t="shared" si="0"/>
        <v>228.80053325261224</v>
      </c>
      <c r="F21" s="4">
        <v>9.31</v>
      </c>
      <c r="G21" s="52">
        <f t="shared" si="1"/>
        <v>239.74201127119983</v>
      </c>
      <c r="H21" s="5">
        <v>130</v>
      </c>
      <c r="I21" s="52">
        <f t="shared" si="2"/>
        <v>250.57744780652234</v>
      </c>
      <c r="J21" s="6"/>
      <c r="K21" s="52">
        <f t="shared" si="3"/>
        <v>0</v>
      </c>
      <c r="L21" s="7">
        <v>2</v>
      </c>
      <c r="M21" s="8" t="s">
        <v>9</v>
      </c>
      <c r="N21" s="20">
        <v>53.33</v>
      </c>
      <c r="O21" s="52">
        <f t="shared" si="4"/>
        <v>272.14613789128526</v>
      </c>
      <c r="P21" s="9">
        <f t="shared" si="5"/>
        <v>991.2661302216197</v>
      </c>
    </row>
    <row r="22" spans="1:16" ht="12.75">
      <c r="A22" s="51">
        <v>17</v>
      </c>
      <c r="B22" s="78" t="s">
        <v>26</v>
      </c>
      <c r="C22" s="79" t="s">
        <v>64</v>
      </c>
      <c r="D22" s="6">
        <v>46.56</v>
      </c>
      <c r="E22" s="52">
        <f t="shared" si="0"/>
        <v>279.2762567306608</v>
      </c>
      <c r="F22" s="4">
        <v>10.21</v>
      </c>
      <c r="G22" s="52">
        <f t="shared" si="1"/>
        <v>91.98302167945317</v>
      </c>
      <c r="H22" s="5">
        <v>140</v>
      </c>
      <c r="I22" s="52">
        <f t="shared" si="2"/>
        <v>317.6610220523158</v>
      </c>
      <c r="J22" s="6"/>
      <c r="K22" s="52">
        <f t="shared" si="3"/>
        <v>0</v>
      </c>
      <c r="L22" s="7">
        <v>2</v>
      </c>
      <c r="M22" s="8" t="s">
        <v>9</v>
      </c>
      <c r="N22" s="20">
        <v>50.06</v>
      </c>
      <c r="O22" s="52">
        <f t="shared" si="4"/>
        <v>299.442263407278</v>
      </c>
      <c r="P22" s="9">
        <f t="shared" si="5"/>
        <v>988.3625638697079</v>
      </c>
    </row>
    <row r="23" spans="1:16" ht="12.75">
      <c r="A23" s="51">
        <v>18</v>
      </c>
      <c r="B23" s="32" t="s">
        <v>79</v>
      </c>
      <c r="C23" s="33" t="s">
        <v>29</v>
      </c>
      <c r="D23" s="6">
        <v>41.49</v>
      </c>
      <c r="E23" s="52">
        <f t="shared" si="0"/>
        <v>236.98296876501965</v>
      </c>
      <c r="F23" s="4">
        <v>9.77</v>
      </c>
      <c r="G23" s="52">
        <f t="shared" si="1"/>
        <v>156.46015034954402</v>
      </c>
      <c r="H23" s="5"/>
      <c r="I23" s="52">
        <f t="shared" si="2"/>
        <v>0</v>
      </c>
      <c r="J23" s="6">
        <v>367</v>
      </c>
      <c r="K23" s="52">
        <f t="shared" si="3"/>
        <v>155.31636239329967</v>
      </c>
      <c r="L23" s="7">
        <v>2</v>
      </c>
      <c r="M23" s="8" t="s">
        <v>9</v>
      </c>
      <c r="N23" s="20">
        <v>40.25</v>
      </c>
      <c r="O23" s="52">
        <f t="shared" si="4"/>
        <v>388.45980278554504</v>
      </c>
      <c r="P23" s="9">
        <f t="shared" si="5"/>
        <v>937.2192842934085</v>
      </c>
    </row>
    <row r="24" spans="1:16" ht="12.75">
      <c r="A24" s="51">
        <v>19</v>
      </c>
      <c r="B24" s="27" t="s">
        <v>98</v>
      </c>
      <c r="C24" s="33" t="s">
        <v>16</v>
      </c>
      <c r="D24" s="28">
        <v>47.1</v>
      </c>
      <c r="E24" s="52">
        <f t="shared" si="0"/>
        <v>283.81706825276945</v>
      </c>
      <c r="F24" s="4">
        <v>9.44</v>
      </c>
      <c r="G24" s="52">
        <f t="shared" si="1"/>
        <v>214.6050638629806</v>
      </c>
      <c r="H24" s="5"/>
      <c r="I24" s="52">
        <f t="shared" si="2"/>
        <v>0</v>
      </c>
      <c r="J24" s="6">
        <v>356</v>
      </c>
      <c r="K24" s="52">
        <f t="shared" si="3"/>
        <v>139.29239752890982</v>
      </c>
      <c r="L24" s="7">
        <v>2</v>
      </c>
      <c r="M24" s="8" t="s">
        <v>9</v>
      </c>
      <c r="N24" s="35">
        <v>52.93</v>
      </c>
      <c r="O24" s="52">
        <f t="shared" si="4"/>
        <v>275.4207140295912</v>
      </c>
      <c r="P24" s="9">
        <f t="shared" si="5"/>
        <v>913.1352436742511</v>
      </c>
    </row>
    <row r="25" spans="1:16" ht="12.75">
      <c r="A25" s="51">
        <v>20</v>
      </c>
      <c r="B25" s="32" t="s">
        <v>78</v>
      </c>
      <c r="C25" s="33" t="s">
        <v>29</v>
      </c>
      <c r="D25" s="12">
        <v>53.72</v>
      </c>
      <c r="E25" s="52">
        <f t="shared" si="0"/>
        <v>339.9972290815754</v>
      </c>
      <c r="F25" s="4">
        <v>9.74</v>
      </c>
      <c r="G25" s="52">
        <f t="shared" si="1"/>
        <v>161.40546127835944</v>
      </c>
      <c r="H25" s="5">
        <v>110</v>
      </c>
      <c r="I25" s="52">
        <f t="shared" si="2"/>
        <v>131.887484626905</v>
      </c>
      <c r="J25" s="6"/>
      <c r="K25" s="52">
        <f t="shared" si="3"/>
        <v>0</v>
      </c>
      <c r="L25" s="7">
        <v>2</v>
      </c>
      <c r="M25" s="8" t="s">
        <v>9</v>
      </c>
      <c r="N25" s="20">
        <v>52.59</v>
      </c>
      <c r="O25" s="52">
        <f t="shared" si="4"/>
        <v>278.21824622869843</v>
      </c>
      <c r="P25" s="9">
        <f t="shared" si="5"/>
        <v>911.5084212155384</v>
      </c>
    </row>
    <row r="26" spans="1:16" ht="12.75">
      <c r="A26" s="51">
        <v>21</v>
      </c>
      <c r="B26" s="32" t="s">
        <v>109</v>
      </c>
      <c r="C26" s="79" t="s">
        <v>107</v>
      </c>
      <c r="D26" s="28">
        <v>27</v>
      </c>
      <c r="E26" s="52">
        <f t="shared" si="0"/>
        <v>120.28764506164875</v>
      </c>
      <c r="F26" s="4">
        <v>9.34</v>
      </c>
      <c r="G26" s="52">
        <f t="shared" si="1"/>
        <v>233.8307303607513</v>
      </c>
      <c r="H26" s="5"/>
      <c r="I26" s="52">
        <f t="shared" si="2"/>
        <v>0</v>
      </c>
      <c r="J26" s="29">
        <v>385</v>
      </c>
      <c r="K26" s="52">
        <f t="shared" si="3"/>
        <v>182.57884853431753</v>
      </c>
      <c r="L26" s="7">
        <v>2</v>
      </c>
      <c r="M26" s="8" t="s">
        <v>9</v>
      </c>
      <c r="N26" s="35">
        <v>42.36</v>
      </c>
      <c r="O26" s="52">
        <f t="shared" si="4"/>
        <v>368.41785238960773</v>
      </c>
      <c r="P26" s="9">
        <f t="shared" si="5"/>
        <v>905.1150763463254</v>
      </c>
    </row>
    <row r="27" spans="1:16" ht="12.75">
      <c r="A27" s="51">
        <v>22</v>
      </c>
      <c r="B27" s="78" t="s">
        <v>22</v>
      </c>
      <c r="C27" s="79" t="s">
        <v>21</v>
      </c>
      <c r="D27" s="6">
        <v>27.16</v>
      </c>
      <c r="E27" s="52">
        <f t="shared" si="0"/>
        <v>121.53356036596678</v>
      </c>
      <c r="F27" s="4">
        <v>9.55</v>
      </c>
      <c r="G27" s="52">
        <f t="shared" si="1"/>
        <v>194.31348601067327</v>
      </c>
      <c r="H27" s="29">
        <v>120</v>
      </c>
      <c r="I27" s="52">
        <f t="shared" si="2"/>
        <v>188.44678475981837</v>
      </c>
      <c r="J27" s="6"/>
      <c r="K27" s="52">
        <f t="shared" si="3"/>
        <v>0</v>
      </c>
      <c r="L27" s="7">
        <v>2</v>
      </c>
      <c r="M27" s="8" t="s">
        <v>9</v>
      </c>
      <c r="N27" s="20">
        <v>39.44</v>
      </c>
      <c r="O27" s="52">
        <f t="shared" si="4"/>
        <v>396.2830318654274</v>
      </c>
      <c r="P27" s="9">
        <f t="shared" si="5"/>
        <v>900.5768630018858</v>
      </c>
    </row>
    <row r="28" spans="1:16" ht="12.75">
      <c r="A28" s="51">
        <v>23</v>
      </c>
      <c r="B28" s="32" t="s">
        <v>81</v>
      </c>
      <c r="C28" s="33" t="s">
        <v>29</v>
      </c>
      <c r="D28" s="6">
        <v>34.82</v>
      </c>
      <c r="E28" s="52">
        <f t="shared" si="0"/>
        <v>182.3934188151242</v>
      </c>
      <c r="F28" s="4">
        <v>9.31</v>
      </c>
      <c r="G28" s="52">
        <f t="shared" si="1"/>
        <v>239.74201127119983</v>
      </c>
      <c r="H28" s="5"/>
      <c r="I28" s="52">
        <f t="shared" si="2"/>
        <v>0</v>
      </c>
      <c r="J28" s="6">
        <v>382</v>
      </c>
      <c r="K28" s="52">
        <f t="shared" si="3"/>
        <v>177.94834870087072</v>
      </c>
      <c r="L28" s="7">
        <v>2</v>
      </c>
      <c r="M28" s="8" t="s">
        <v>9</v>
      </c>
      <c r="N28" s="20">
        <v>50.37</v>
      </c>
      <c r="O28" s="52">
        <f t="shared" si="4"/>
        <v>296.8031865762517</v>
      </c>
      <c r="P28" s="9">
        <f t="shared" si="5"/>
        <v>896.8869653634465</v>
      </c>
    </row>
    <row r="29" spans="1:16" ht="12.75">
      <c r="A29" s="51">
        <v>24</v>
      </c>
      <c r="B29" s="32" t="s">
        <v>27</v>
      </c>
      <c r="C29" s="33" t="s">
        <v>64</v>
      </c>
      <c r="D29" s="28">
        <v>61.25</v>
      </c>
      <c r="E29" s="52">
        <f t="shared" si="0"/>
        <v>404.93980158542274</v>
      </c>
      <c r="F29" s="4">
        <v>9.8</v>
      </c>
      <c r="G29" s="52">
        <f t="shared" si="1"/>
        <v>151.58381893009383</v>
      </c>
      <c r="H29" s="5"/>
      <c r="I29" s="52">
        <f t="shared" si="2"/>
        <v>0</v>
      </c>
      <c r="J29" s="29">
        <v>381</v>
      </c>
      <c r="K29" s="52">
        <f t="shared" si="3"/>
        <v>176.4124243645524</v>
      </c>
      <c r="L29" s="7">
        <v>3</v>
      </c>
      <c r="M29" s="8" t="s">
        <v>9</v>
      </c>
      <c r="N29" s="35">
        <v>9.13</v>
      </c>
      <c r="O29" s="52">
        <f t="shared" si="4"/>
        <v>157.3959452650973</v>
      </c>
      <c r="P29" s="9">
        <f t="shared" si="5"/>
        <v>890.3319901451663</v>
      </c>
    </row>
    <row r="30" spans="1:16" ht="12.75">
      <c r="A30" s="51">
        <v>25</v>
      </c>
      <c r="B30" s="32" t="s">
        <v>57</v>
      </c>
      <c r="C30" s="33" t="s">
        <v>20</v>
      </c>
      <c r="D30" s="29">
        <v>40.37</v>
      </c>
      <c r="E30" s="52">
        <f t="shared" si="0"/>
        <v>227.72802523520312</v>
      </c>
      <c r="F30" s="4">
        <v>8.79</v>
      </c>
      <c r="G30" s="52">
        <f t="shared" si="1"/>
        <v>352.54512454511763</v>
      </c>
      <c r="H30" s="5">
        <v>120</v>
      </c>
      <c r="I30" s="52">
        <f t="shared" si="2"/>
        <v>188.44678475981837</v>
      </c>
      <c r="J30" s="29"/>
      <c r="K30" s="52">
        <f t="shared" si="3"/>
        <v>0</v>
      </c>
      <c r="L30" s="7">
        <v>3</v>
      </c>
      <c r="M30" s="8" t="s">
        <v>9</v>
      </c>
      <c r="N30" s="35">
        <v>15.14</v>
      </c>
      <c r="O30" s="52">
        <f t="shared" si="4"/>
        <v>121.38341883285631</v>
      </c>
      <c r="P30" s="9">
        <f t="shared" si="5"/>
        <v>890.1033533729953</v>
      </c>
    </row>
    <row r="31" spans="1:16" ht="12.75">
      <c r="A31" s="51">
        <v>26</v>
      </c>
      <c r="B31" s="27" t="s">
        <v>75</v>
      </c>
      <c r="C31" s="73" t="s">
        <v>30</v>
      </c>
      <c r="D31" s="28">
        <v>29.6</v>
      </c>
      <c r="E31" s="52">
        <f t="shared" si="0"/>
        <v>140.67239693428817</v>
      </c>
      <c r="F31" s="4">
        <v>9.01</v>
      </c>
      <c r="G31" s="52">
        <f t="shared" si="1"/>
        <v>302.45524126475436</v>
      </c>
      <c r="H31" s="5"/>
      <c r="I31" s="52">
        <f t="shared" si="2"/>
        <v>0</v>
      </c>
      <c r="J31" s="6">
        <v>392</v>
      </c>
      <c r="K31" s="52">
        <f t="shared" si="3"/>
        <v>193.5141682188587</v>
      </c>
      <c r="L31" s="38">
        <v>2</v>
      </c>
      <c r="M31" s="8" t="s">
        <v>9</v>
      </c>
      <c r="N31" s="35">
        <v>55.97</v>
      </c>
      <c r="O31" s="52">
        <f t="shared" si="4"/>
        <v>250.98630205019714</v>
      </c>
      <c r="P31" s="9">
        <f t="shared" si="5"/>
        <v>887.6281084680984</v>
      </c>
    </row>
    <row r="32" spans="1:16" ht="12.75">
      <c r="A32" s="51">
        <v>27</v>
      </c>
      <c r="B32" s="32" t="s">
        <v>108</v>
      </c>
      <c r="C32" s="79" t="s">
        <v>107</v>
      </c>
      <c r="D32" s="6">
        <v>35.31</v>
      </c>
      <c r="E32" s="52">
        <f t="shared" si="0"/>
        <v>186.35822646539847</v>
      </c>
      <c r="F32" s="4">
        <v>9.51</v>
      </c>
      <c r="G32" s="52">
        <f t="shared" si="1"/>
        <v>201.58785552118982</v>
      </c>
      <c r="H32" s="29">
        <v>115</v>
      </c>
      <c r="I32" s="52">
        <f t="shared" si="2"/>
        <v>159.4234305055086</v>
      </c>
      <c r="J32" s="6"/>
      <c r="K32" s="52">
        <f t="shared" si="3"/>
        <v>0</v>
      </c>
      <c r="L32" s="7">
        <v>2</v>
      </c>
      <c r="M32" s="8" t="s">
        <v>9</v>
      </c>
      <c r="N32" s="35">
        <v>46.44</v>
      </c>
      <c r="O32" s="52">
        <f t="shared" si="4"/>
        <v>331.05211544435315</v>
      </c>
      <c r="P32" s="9">
        <f t="shared" si="5"/>
        <v>878.42162793645</v>
      </c>
    </row>
    <row r="33" spans="1:16" ht="12.75">
      <c r="A33" s="51">
        <v>28</v>
      </c>
      <c r="B33" s="32" t="s">
        <v>44</v>
      </c>
      <c r="C33" s="33" t="s">
        <v>18</v>
      </c>
      <c r="D33" s="28">
        <v>32.67</v>
      </c>
      <c r="E33" s="52">
        <f t="shared" si="0"/>
        <v>165.0911836020337</v>
      </c>
      <c r="F33" s="4">
        <v>9.47</v>
      </c>
      <c r="G33" s="52">
        <f t="shared" si="1"/>
        <v>208.9816362405464</v>
      </c>
      <c r="H33" s="29">
        <v>120</v>
      </c>
      <c r="I33" s="52">
        <f t="shared" si="2"/>
        <v>188.44678475981837</v>
      </c>
      <c r="J33" s="6"/>
      <c r="K33" s="52">
        <f t="shared" si="3"/>
        <v>0</v>
      </c>
      <c r="L33" s="7">
        <v>2</v>
      </c>
      <c r="M33" s="8" t="s">
        <v>9</v>
      </c>
      <c r="N33" s="35">
        <v>48.62</v>
      </c>
      <c r="O33" s="52">
        <f t="shared" si="4"/>
        <v>311.84176498843897</v>
      </c>
      <c r="P33" s="9">
        <f t="shared" si="5"/>
        <v>874.3613695908374</v>
      </c>
    </row>
    <row r="34" spans="1:16" ht="12.75">
      <c r="A34" s="51">
        <v>29</v>
      </c>
      <c r="B34" s="32" t="s">
        <v>91</v>
      </c>
      <c r="C34" s="79" t="s">
        <v>13</v>
      </c>
      <c r="D34" s="28">
        <v>40.63</v>
      </c>
      <c r="E34" s="52">
        <f t="shared" si="0"/>
        <v>229.87349850333774</v>
      </c>
      <c r="F34" s="4">
        <v>9.7</v>
      </c>
      <c r="G34" s="52">
        <f t="shared" si="1"/>
        <v>168.10612245768385</v>
      </c>
      <c r="H34" s="5">
        <v>125</v>
      </c>
      <c r="I34" s="52">
        <f t="shared" si="2"/>
        <v>218.85897886918931</v>
      </c>
      <c r="J34" s="29"/>
      <c r="K34" s="52">
        <f t="shared" si="3"/>
        <v>0</v>
      </c>
      <c r="L34" s="7">
        <v>2</v>
      </c>
      <c r="M34" s="8" t="s">
        <v>9</v>
      </c>
      <c r="N34" s="35">
        <v>56.63</v>
      </c>
      <c r="O34" s="52">
        <f t="shared" si="4"/>
        <v>245.81948446248788</v>
      </c>
      <c r="P34" s="9">
        <f t="shared" si="5"/>
        <v>862.6580842926987</v>
      </c>
    </row>
    <row r="35" spans="1:16" ht="12.75">
      <c r="A35" s="51">
        <v>30</v>
      </c>
      <c r="B35" s="32" t="s">
        <v>96</v>
      </c>
      <c r="C35" s="79" t="s">
        <v>16</v>
      </c>
      <c r="D35" s="28">
        <v>43.12</v>
      </c>
      <c r="E35" s="52">
        <f t="shared" si="0"/>
        <v>250.51086695616374</v>
      </c>
      <c r="F35" s="4">
        <v>9.14</v>
      </c>
      <c r="G35" s="52">
        <f t="shared" si="1"/>
        <v>274.4802002901116</v>
      </c>
      <c r="H35" s="5"/>
      <c r="I35" s="52">
        <f t="shared" si="2"/>
        <v>0</v>
      </c>
      <c r="J35" s="29">
        <v>386</v>
      </c>
      <c r="K35" s="52">
        <f t="shared" si="3"/>
        <v>184.12987789235666</v>
      </c>
      <c r="L35" s="7">
        <v>3</v>
      </c>
      <c r="M35" s="8" t="s">
        <v>9</v>
      </c>
      <c r="N35" s="35">
        <v>10.19</v>
      </c>
      <c r="O35" s="52">
        <f t="shared" si="4"/>
        <v>150.73323401829822</v>
      </c>
      <c r="P35" s="9">
        <f t="shared" si="5"/>
        <v>859.8541791569303</v>
      </c>
    </row>
    <row r="36" spans="1:16" ht="12.75">
      <c r="A36" s="51">
        <v>31</v>
      </c>
      <c r="B36" s="78" t="s">
        <v>45</v>
      </c>
      <c r="C36" s="79" t="s">
        <v>18</v>
      </c>
      <c r="D36" s="29">
        <v>37.09</v>
      </c>
      <c r="E36" s="52">
        <f t="shared" si="0"/>
        <v>200.8246943093543</v>
      </c>
      <c r="F36" s="6">
        <v>9.23</v>
      </c>
      <c r="G36" s="52">
        <f t="shared" si="1"/>
        <v>255.8274241655885</v>
      </c>
      <c r="H36" s="12">
        <v>115</v>
      </c>
      <c r="I36" s="52">
        <f t="shared" si="2"/>
        <v>159.4234305055086</v>
      </c>
      <c r="J36" s="6"/>
      <c r="K36" s="52">
        <f t="shared" si="3"/>
        <v>0</v>
      </c>
      <c r="L36" s="6">
        <v>2</v>
      </c>
      <c r="M36" s="6" t="s">
        <v>9</v>
      </c>
      <c r="N36" s="35">
        <v>59.6</v>
      </c>
      <c r="O36" s="52">
        <f t="shared" si="4"/>
        <v>223.1816251370697</v>
      </c>
      <c r="P36" s="9">
        <f t="shared" si="5"/>
        <v>839.257174117521</v>
      </c>
    </row>
    <row r="37" spans="1:16" ht="12.75">
      <c r="A37" s="51">
        <v>32</v>
      </c>
      <c r="B37" s="32" t="s">
        <v>32</v>
      </c>
      <c r="C37" s="33" t="s">
        <v>20</v>
      </c>
      <c r="D37" s="28">
        <v>33.13</v>
      </c>
      <c r="E37" s="52">
        <f t="shared" si="0"/>
        <v>168.7797755760188</v>
      </c>
      <c r="F37" s="4">
        <v>9.08</v>
      </c>
      <c r="G37" s="52">
        <f t="shared" si="1"/>
        <v>287.24078768857464</v>
      </c>
      <c r="H37" s="5">
        <v>120</v>
      </c>
      <c r="I37" s="52">
        <f t="shared" si="2"/>
        <v>188.44678475981837</v>
      </c>
      <c r="J37" s="29"/>
      <c r="K37" s="52">
        <f t="shared" si="3"/>
        <v>0</v>
      </c>
      <c r="L37" s="7">
        <v>3</v>
      </c>
      <c r="M37" s="8" t="s">
        <v>9</v>
      </c>
      <c r="N37" s="35">
        <v>5.03</v>
      </c>
      <c r="O37" s="52">
        <f t="shared" si="4"/>
        <v>184.40711240946436</v>
      </c>
      <c r="P37" s="9">
        <f t="shared" si="5"/>
        <v>828.8744604338762</v>
      </c>
    </row>
    <row r="38" spans="1:16" ht="12.75">
      <c r="A38" s="51">
        <v>33</v>
      </c>
      <c r="B38" s="27" t="s">
        <v>74</v>
      </c>
      <c r="C38" s="73" t="s">
        <v>30</v>
      </c>
      <c r="D38" s="28">
        <v>34.59</v>
      </c>
      <c r="E38" s="52">
        <f aca="true" t="shared" si="6" ref="E38:E69">IF(D38&lt;10,,IF(D38&lt;10,,SUM(5.33*(POWER((D38-10),1.1)))))</f>
        <v>180.53507496462115</v>
      </c>
      <c r="F38" s="4">
        <v>9.37</v>
      </c>
      <c r="G38" s="52">
        <f aca="true" t="shared" si="7" ref="G38:G69">IF(F38&lt;0.1,,IF(F38&gt;11.5,,SUM(58.015*(POWER((11.5-F38),1.81)))))</f>
        <v>227.9855799440993</v>
      </c>
      <c r="H38" s="5"/>
      <c r="I38" s="52">
        <f aca="true" t="shared" si="8" ref="I38:I69">IF(H38&lt;75,,IF(H38&lt;75,,SUM(0.8465*(POWER((H38-75),1.42)))))</f>
        <v>0</v>
      </c>
      <c r="J38" s="6">
        <v>382</v>
      </c>
      <c r="K38" s="52">
        <f aca="true" t="shared" si="9" ref="K38:K69">IF(J38&lt;220,,IF(J38&lt;220,,SUM(0.14354*(POWER((J38-220),1.4)))))</f>
        <v>177.94834870087072</v>
      </c>
      <c r="L38" s="38">
        <v>2</v>
      </c>
      <c r="M38" s="8" t="s">
        <v>9</v>
      </c>
      <c r="N38" s="35">
        <v>57.37</v>
      </c>
      <c r="O38" s="52">
        <f aca="true" t="shared" si="10" ref="O38:O69">IF((L38*60+N38)&lt;0.1,,IF((L38*60+N38)&gt;235,,SUM(0.13279*(POWER((235-(L38*60+N38)),1.85)))))</f>
        <v>240.08516032725967</v>
      </c>
      <c r="P38" s="9">
        <f aca="true" t="shared" si="11" ref="P38:P69">SUM(E38,G38,I38,K38,O38)</f>
        <v>826.5541639368508</v>
      </c>
    </row>
    <row r="39" spans="1:16" ht="12.75">
      <c r="A39" s="51">
        <v>34</v>
      </c>
      <c r="B39" s="78" t="s">
        <v>95</v>
      </c>
      <c r="C39" s="33" t="s">
        <v>13</v>
      </c>
      <c r="D39" s="29">
        <v>51.74</v>
      </c>
      <c r="E39" s="52">
        <f t="shared" si="6"/>
        <v>323.09846759243754</v>
      </c>
      <c r="F39" s="4">
        <v>9.39</v>
      </c>
      <c r="G39" s="52">
        <f t="shared" si="7"/>
        <v>224.12563894261217</v>
      </c>
      <c r="H39" s="29"/>
      <c r="I39" s="52">
        <f t="shared" si="8"/>
        <v>0</v>
      </c>
      <c r="J39" s="6">
        <v>384</v>
      </c>
      <c r="K39" s="52">
        <f t="shared" si="9"/>
        <v>181.03157471183883</v>
      </c>
      <c r="L39" s="7">
        <v>3</v>
      </c>
      <c r="M39" s="8" t="s">
        <v>9</v>
      </c>
      <c r="N39" s="35">
        <v>20.3</v>
      </c>
      <c r="O39" s="52">
        <f t="shared" si="10"/>
        <v>93.92363654038023</v>
      </c>
      <c r="P39" s="9">
        <f t="shared" si="11"/>
        <v>822.1793177872688</v>
      </c>
    </row>
    <row r="40" spans="1:16" ht="12.75">
      <c r="A40" s="51">
        <v>35</v>
      </c>
      <c r="B40" s="32" t="s">
        <v>92</v>
      </c>
      <c r="C40" s="33" t="s">
        <v>13</v>
      </c>
      <c r="D40" s="28">
        <v>36.76</v>
      </c>
      <c r="E40" s="52">
        <f t="shared" si="6"/>
        <v>198.1353329502662</v>
      </c>
      <c r="F40" s="4">
        <v>9.6</v>
      </c>
      <c r="G40" s="52">
        <f t="shared" si="7"/>
        <v>185.38915045728496</v>
      </c>
      <c r="H40" s="29">
        <v>115</v>
      </c>
      <c r="I40" s="52">
        <f t="shared" si="8"/>
        <v>159.4234305055086</v>
      </c>
      <c r="J40" s="6"/>
      <c r="K40" s="52">
        <f t="shared" si="9"/>
        <v>0</v>
      </c>
      <c r="L40" s="7">
        <v>2</v>
      </c>
      <c r="M40" s="8" t="s">
        <v>9</v>
      </c>
      <c r="N40" s="35">
        <v>54.8</v>
      </c>
      <c r="O40" s="52">
        <f t="shared" si="10"/>
        <v>260.26686430587233</v>
      </c>
      <c r="P40" s="9">
        <f t="shared" si="11"/>
        <v>803.2147782189321</v>
      </c>
    </row>
    <row r="41" spans="1:16" ht="12.75">
      <c r="A41" s="51">
        <v>36</v>
      </c>
      <c r="B41" s="32" t="s">
        <v>50</v>
      </c>
      <c r="C41" s="33" t="s">
        <v>10</v>
      </c>
      <c r="D41" s="28">
        <v>31.98</v>
      </c>
      <c r="E41" s="52">
        <f t="shared" si="6"/>
        <v>159.57235920060015</v>
      </c>
      <c r="F41" s="4">
        <v>9.48</v>
      </c>
      <c r="G41" s="52">
        <f t="shared" si="7"/>
        <v>207.12202108971258</v>
      </c>
      <c r="H41" s="29">
        <v>115</v>
      </c>
      <c r="I41" s="52">
        <f t="shared" si="8"/>
        <v>159.4234305055086</v>
      </c>
      <c r="J41" s="6"/>
      <c r="K41" s="52">
        <f t="shared" si="9"/>
        <v>0</v>
      </c>
      <c r="L41" s="7">
        <v>2</v>
      </c>
      <c r="M41" s="8" t="s">
        <v>9</v>
      </c>
      <c r="N41" s="35">
        <v>54.75</v>
      </c>
      <c r="O41" s="52">
        <f t="shared" si="10"/>
        <v>260.66691717496394</v>
      </c>
      <c r="P41" s="9">
        <f t="shared" si="11"/>
        <v>786.7847279707853</v>
      </c>
    </row>
    <row r="42" spans="1:16" ht="12.75">
      <c r="A42" s="51">
        <v>37</v>
      </c>
      <c r="B42" s="84" t="s">
        <v>46</v>
      </c>
      <c r="C42" s="73" t="s">
        <v>18</v>
      </c>
      <c r="D42" s="6">
        <v>42.93</v>
      </c>
      <c r="E42" s="52">
        <f t="shared" si="6"/>
        <v>248.9305007881787</v>
      </c>
      <c r="F42" s="4">
        <v>9.57</v>
      </c>
      <c r="G42" s="52">
        <f t="shared" si="7"/>
        <v>190.7212242741198</v>
      </c>
      <c r="H42" s="29"/>
      <c r="I42" s="52">
        <f t="shared" si="8"/>
        <v>0</v>
      </c>
      <c r="J42" s="6">
        <v>391</v>
      </c>
      <c r="K42" s="52">
        <f t="shared" si="9"/>
        <v>191.9408865602453</v>
      </c>
      <c r="L42" s="37">
        <v>3</v>
      </c>
      <c r="M42" s="8" t="s">
        <v>9</v>
      </c>
      <c r="N42" s="35">
        <v>12.34</v>
      </c>
      <c r="O42" s="52">
        <f t="shared" si="10"/>
        <v>137.62709578420848</v>
      </c>
      <c r="P42" s="9">
        <f t="shared" si="11"/>
        <v>769.2197074067523</v>
      </c>
    </row>
    <row r="43" spans="1:16" ht="12.75">
      <c r="A43" s="51">
        <v>38</v>
      </c>
      <c r="B43" s="32" t="s">
        <v>28</v>
      </c>
      <c r="C43" s="33" t="s">
        <v>64</v>
      </c>
      <c r="D43" s="28">
        <v>32.55</v>
      </c>
      <c r="E43" s="52">
        <f t="shared" si="6"/>
        <v>164.1301664242057</v>
      </c>
      <c r="F43" s="4">
        <v>9.72</v>
      </c>
      <c r="G43" s="52">
        <f t="shared" si="7"/>
        <v>164.7405458959932</v>
      </c>
      <c r="H43" s="5"/>
      <c r="I43" s="52">
        <f t="shared" si="8"/>
        <v>0</v>
      </c>
      <c r="J43" s="29">
        <v>397</v>
      </c>
      <c r="K43" s="52">
        <f t="shared" si="9"/>
        <v>201.43526990734878</v>
      </c>
      <c r="L43" s="7">
        <v>2</v>
      </c>
      <c r="M43" s="8" t="s">
        <v>9</v>
      </c>
      <c r="N43" s="35">
        <v>57.75</v>
      </c>
      <c r="O43" s="52">
        <f t="shared" si="10"/>
        <v>237.1646895733758</v>
      </c>
      <c r="P43" s="9">
        <f t="shared" si="11"/>
        <v>767.4706718009235</v>
      </c>
    </row>
    <row r="44" spans="1:16" ht="12.75">
      <c r="A44" s="51">
        <v>39</v>
      </c>
      <c r="B44" s="32" t="s">
        <v>88</v>
      </c>
      <c r="C44" s="33" t="s">
        <v>11</v>
      </c>
      <c r="D44" s="28">
        <v>50.7</v>
      </c>
      <c r="E44" s="52">
        <f t="shared" si="6"/>
        <v>314.25417716471395</v>
      </c>
      <c r="F44" s="4">
        <v>9.53</v>
      </c>
      <c r="G44" s="52">
        <f t="shared" si="7"/>
        <v>197.93571577526123</v>
      </c>
      <c r="H44" s="5"/>
      <c r="I44" s="52">
        <f t="shared" si="8"/>
        <v>0</v>
      </c>
      <c r="J44" s="29">
        <v>396</v>
      </c>
      <c r="K44" s="52">
        <f t="shared" si="9"/>
        <v>199.84379893374341</v>
      </c>
      <c r="L44" s="7">
        <v>3</v>
      </c>
      <c r="M44" s="8" t="s">
        <v>9</v>
      </c>
      <c r="N44" s="35">
        <v>31.3</v>
      </c>
      <c r="O44" s="52">
        <f t="shared" si="10"/>
        <v>46.39271734216919</v>
      </c>
      <c r="P44" s="9">
        <f t="shared" si="11"/>
        <v>758.4264092158878</v>
      </c>
    </row>
    <row r="45" spans="1:16" ht="12.75">
      <c r="A45" s="51">
        <v>40</v>
      </c>
      <c r="B45" s="78" t="s">
        <v>53</v>
      </c>
      <c r="C45" s="79" t="s">
        <v>21</v>
      </c>
      <c r="D45" s="28">
        <v>37.07</v>
      </c>
      <c r="E45" s="52">
        <f t="shared" si="6"/>
        <v>200.66160903259626</v>
      </c>
      <c r="F45" s="6">
        <v>9.83</v>
      </c>
      <c r="G45" s="52">
        <f t="shared" si="7"/>
        <v>146.77669668259307</v>
      </c>
      <c r="H45" s="12"/>
      <c r="I45" s="52">
        <f t="shared" si="8"/>
        <v>0</v>
      </c>
      <c r="J45" s="6">
        <v>360</v>
      </c>
      <c r="K45" s="52">
        <f t="shared" si="9"/>
        <v>145.06150931908064</v>
      </c>
      <c r="L45" s="6">
        <v>2</v>
      </c>
      <c r="M45" s="6" t="s">
        <v>9</v>
      </c>
      <c r="N45" s="35">
        <v>54.48</v>
      </c>
      <c r="O45" s="52">
        <f t="shared" si="10"/>
        <v>262.83207982827844</v>
      </c>
      <c r="P45" s="9">
        <f t="shared" si="11"/>
        <v>755.3318948625484</v>
      </c>
    </row>
    <row r="46" spans="1:16" ht="12.75">
      <c r="A46" s="51">
        <v>41</v>
      </c>
      <c r="B46" s="27" t="s">
        <v>54</v>
      </c>
      <c r="C46" s="73" t="s">
        <v>21</v>
      </c>
      <c r="D46" s="28">
        <v>36.41</v>
      </c>
      <c r="E46" s="52">
        <f t="shared" si="6"/>
        <v>195.28660273014495</v>
      </c>
      <c r="F46" s="4">
        <v>9.92</v>
      </c>
      <c r="G46" s="52">
        <f t="shared" si="7"/>
        <v>132.77295589567044</v>
      </c>
      <c r="H46" s="5"/>
      <c r="I46" s="52">
        <f t="shared" si="8"/>
        <v>0</v>
      </c>
      <c r="J46" s="6">
        <v>389</v>
      </c>
      <c r="K46" s="52">
        <f t="shared" si="9"/>
        <v>188.80536392208506</v>
      </c>
      <c r="L46" s="37">
        <v>2</v>
      </c>
      <c r="M46" s="8" t="s">
        <v>9</v>
      </c>
      <c r="N46" s="35">
        <v>57.64</v>
      </c>
      <c r="O46" s="52">
        <f t="shared" si="10"/>
        <v>238.00839999829262</v>
      </c>
      <c r="P46" s="9">
        <f t="shared" si="11"/>
        <v>754.8733225461931</v>
      </c>
    </row>
    <row r="47" spans="1:16" ht="12.75">
      <c r="A47" s="51">
        <v>42</v>
      </c>
      <c r="B47" s="32" t="s">
        <v>90</v>
      </c>
      <c r="C47" s="33" t="s">
        <v>11</v>
      </c>
      <c r="D47" s="29">
        <v>32.8</v>
      </c>
      <c r="E47" s="52">
        <f t="shared" si="6"/>
        <v>166.1328596760888</v>
      </c>
      <c r="F47" s="4">
        <v>9.84</v>
      </c>
      <c r="G47" s="52">
        <f t="shared" si="7"/>
        <v>145.18974280932756</v>
      </c>
      <c r="H47" s="5">
        <v>110</v>
      </c>
      <c r="I47" s="52">
        <f t="shared" si="8"/>
        <v>131.887484626905</v>
      </c>
      <c r="J47" s="29"/>
      <c r="K47" s="52">
        <f t="shared" si="9"/>
        <v>0</v>
      </c>
      <c r="L47" s="7">
        <v>2</v>
      </c>
      <c r="M47" s="8" t="s">
        <v>9</v>
      </c>
      <c r="N47" s="35">
        <v>49.29</v>
      </c>
      <c r="O47" s="52">
        <f t="shared" si="10"/>
        <v>306.04379961409796</v>
      </c>
      <c r="P47" s="9">
        <f t="shared" si="11"/>
        <v>749.2538867264193</v>
      </c>
    </row>
    <row r="48" spans="1:16" ht="12.75">
      <c r="A48" s="51">
        <v>43</v>
      </c>
      <c r="B48" s="32" t="s">
        <v>48</v>
      </c>
      <c r="C48" s="33" t="s">
        <v>18</v>
      </c>
      <c r="D48" s="6">
        <v>37.44</v>
      </c>
      <c r="E48" s="52">
        <f t="shared" si="6"/>
        <v>203.68062866175674</v>
      </c>
      <c r="F48" s="4">
        <v>9.82</v>
      </c>
      <c r="G48" s="52">
        <f t="shared" si="7"/>
        <v>148.37136648186475</v>
      </c>
      <c r="H48" s="5"/>
      <c r="I48" s="52">
        <f t="shared" si="8"/>
        <v>0</v>
      </c>
      <c r="J48" s="34">
        <v>389</v>
      </c>
      <c r="K48" s="52">
        <f t="shared" si="9"/>
        <v>188.80536392208506</v>
      </c>
      <c r="L48" s="7">
        <v>3</v>
      </c>
      <c r="M48" s="8" t="s">
        <v>9</v>
      </c>
      <c r="N48" s="36">
        <v>3.84</v>
      </c>
      <c r="O48" s="52">
        <f t="shared" si="10"/>
        <v>192.61356174597512</v>
      </c>
      <c r="P48" s="9">
        <f t="shared" si="11"/>
        <v>733.4709208116817</v>
      </c>
    </row>
    <row r="49" spans="1:16" ht="12.75">
      <c r="A49" s="51">
        <v>44</v>
      </c>
      <c r="B49" s="32" t="s">
        <v>31</v>
      </c>
      <c r="C49" s="33" t="s">
        <v>20</v>
      </c>
      <c r="D49" s="6">
        <v>37.94</v>
      </c>
      <c r="E49" s="52">
        <f t="shared" si="6"/>
        <v>207.76684788971548</v>
      </c>
      <c r="F49" s="4">
        <v>9.85</v>
      </c>
      <c r="G49" s="52">
        <f t="shared" si="7"/>
        <v>143.6105136721443</v>
      </c>
      <c r="H49" s="5"/>
      <c r="I49" s="52">
        <f t="shared" si="8"/>
        <v>0</v>
      </c>
      <c r="J49" s="29">
        <v>361</v>
      </c>
      <c r="K49" s="52">
        <f t="shared" si="9"/>
        <v>146.5141937675357</v>
      </c>
      <c r="L49" s="7">
        <v>2</v>
      </c>
      <c r="M49" s="8" t="s">
        <v>9</v>
      </c>
      <c r="N49" s="20">
        <v>59.6</v>
      </c>
      <c r="O49" s="52">
        <f t="shared" si="10"/>
        <v>223.1816251370697</v>
      </c>
      <c r="P49" s="9">
        <f t="shared" si="11"/>
        <v>721.0731804664651</v>
      </c>
    </row>
    <row r="50" spans="1:16" ht="12.75">
      <c r="A50" s="51">
        <v>45</v>
      </c>
      <c r="B50" s="32" t="s">
        <v>111</v>
      </c>
      <c r="C50" s="79" t="s">
        <v>107</v>
      </c>
      <c r="D50" s="29">
        <v>36.28</v>
      </c>
      <c r="E50" s="52">
        <f t="shared" si="6"/>
        <v>194.22946146151034</v>
      </c>
      <c r="F50" s="4">
        <v>9.67</v>
      </c>
      <c r="G50" s="52">
        <f t="shared" si="7"/>
        <v>173.211518473226</v>
      </c>
      <c r="H50" s="5"/>
      <c r="I50" s="52">
        <f t="shared" si="8"/>
        <v>0</v>
      </c>
      <c r="J50" s="29">
        <v>342</v>
      </c>
      <c r="K50" s="52">
        <f t="shared" si="9"/>
        <v>119.64008277710222</v>
      </c>
      <c r="L50" s="7">
        <v>2</v>
      </c>
      <c r="M50" s="8" t="s">
        <v>9</v>
      </c>
      <c r="N50" s="35">
        <v>59.26</v>
      </c>
      <c r="O50" s="52">
        <f t="shared" si="10"/>
        <v>225.72218988256674</v>
      </c>
      <c r="P50" s="9">
        <f t="shared" si="11"/>
        <v>712.8032525944053</v>
      </c>
    </row>
    <row r="51" spans="1:16" ht="12.75">
      <c r="A51" s="51">
        <v>46</v>
      </c>
      <c r="B51" s="32" t="s">
        <v>47</v>
      </c>
      <c r="C51" s="33" t="s">
        <v>18</v>
      </c>
      <c r="D51" s="28">
        <v>44.05</v>
      </c>
      <c r="E51" s="52">
        <f t="shared" si="6"/>
        <v>258.2593400469378</v>
      </c>
      <c r="F51" s="4">
        <v>9.87</v>
      </c>
      <c r="G51" s="52">
        <f t="shared" si="7"/>
        <v>140.47526516409712</v>
      </c>
      <c r="H51" s="5"/>
      <c r="I51" s="52">
        <f t="shared" si="8"/>
        <v>0</v>
      </c>
      <c r="J51" s="6">
        <v>357</v>
      </c>
      <c r="K51" s="52">
        <f t="shared" si="9"/>
        <v>140.72839542970837</v>
      </c>
      <c r="L51" s="7">
        <v>3</v>
      </c>
      <c r="M51" s="8" t="s">
        <v>9</v>
      </c>
      <c r="N51" s="35">
        <v>9.03</v>
      </c>
      <c r="O51" s="52">
        <f t="shared" si="10"/>
        <v>158.03133279313016</v>
      </c>
      <c r="P51" s="9">
        <f t="shared" si="11"/>
        <v>697.4943334338734</v>
      </c>
    </row>
    <row r="52" spans="1:16" ht="12.75">
      <c r="A52" s="51">
        <v>47</v>
      </c>
      <c r="B52" s="32" t="s">
        <v>99</v>
      </c>
      <c r="C52" s="33" t="s">
        <v>16</v>
      </c>
      <c r="D52" s="28">
        <v>35.9</v>
      </c>
      <c r="E52" s="52">
        <f t="shared" si="6"/>
        <v>191.14236248889858</v>
      </c>
      <c r="F52" s="4">
        <v>10.27</v>
      </c>
      <c r="G52" s="52">
        <f t="shared" si="7"/>
        <v>84.38563995267195</v>
      </c>
      <c r="H52" s="29"/>
      <c r="I52" s="52">
        <f t="shared" si="8"/>
        <v>0</v>
      </c>
      <c r="J52" s="6">
        <v>325</v>
      </c>
      <c r="K52" s="52">
        <f t="shared" si="9"/>
        <v>96.97012615066933</v>
      </c>
      <c r="L52" s="7">
        <v>2</v>
      </c>
      <c r="M52" s="8" t="s">
        <v>9</v>
      </c>
      <c r="N52" s="35">
        <v>47.49</v>
      </c>
      <c r="O52" s="52">
        <f t="shared" si="10"/>
        <v>321.7335645910969</v>
      </c>
      <c r="P52" s="9">
        <f t="shared" si="11"/>
        <v>694.2316931833368</v>
      </c>
    </row>
    <row r="53" spans="1:16" ht="12.75">
      <c r="A53" s="51">
        <v>48</v>
      </c>
      <c r="B53" s="32" t="s">
        <v>15</v>
      </c>
      <c r="C53" s="33" t="s">
        <v>65</v>
      </c>
      <c r="D53" s="28">
        <v>32.06</v>
      </c>
      <c r="E53" s="52">
        <f t="shared" si="6"/>
        <v>160.21134556570684</v>
      </c>
      <c r="F53" s="4">
        <v>9.38</v>
      </c>
      <c r="G53" s="52">
        <f t="shared" si="7"/>
        <v>226.05192246775852</v>
      </c>
      <c r="H53" s="5">
        <v>105</v>
      </c>
      <c r="I53" s="52">
        <f t="shared" si="8"/>
        <v>105.95931551623404</v>
      </c>
      <c r="J53" s="29"/>
      <c r="K53" s="52">
        <f t="shared" si="9"/>
        <v>0</v>
      </c>
      <c r="L53" s="7">
        <v>3</v>
      </c>
      <c r="M53" s="8" t="s">
        <v>9</v>
      </c>
      <c r="N53" s="35">
        <v>3.63</v>
      </c>
      <c r="O53" s="52">
        <f t="shared" si="10"/>
        <v>194.07878624898652</v>
      </c>
      <c r="P53" s="9">
        <f t="shared" si="11"/>
        <v>686.3013697986859</v>
      </c>
    </row>
    <row r="54" spans="1:16" ht="12.75">
      <c r="A54" s="51">
        <v>49</v>
      </c>
      <c r="B54" s="32" t="s">
        <v>110</v>
      </c>
      <c r="C54" s="79" t="s">
        <v>107</v>
      </c>
      <c r="D54" s="28">
        <v>31.86</v>
      </c>
      <c r="E54" s="52">
        <f t="shared" si="6"/>
        <v>158.61431588210374</v>
      </c>
      <c r="F54" s="4">
        <v>9.77</v>
      </c>
      <c r="G54" s="52">
        <f t="shared" si="7"/>
        <v>156.46015034954402</v>
      </c>
      <c r="H54" s="5">
        <v>105</v>
      </c>
      <c r="I54" s="52">
        <f t="shared" si="8"/>
        <v>105.95931551623404</v>
      </c>
      <c r="J54" s="29"/>
      <c r="K54" s="52">
        <f t="shared" si="9"/>
        <v>0</v>
      </c>
      <c r="L54" s="7">
        <v>2</v>
      </c>
      <c r="M54" s="8" t="s">
        <v>9</v>
      </c>
      <c r="N54" s="35">
        <v>54.93</v>
      </c>
      <c r="O54" s="52">
        <f t="shared" si="10"/>
        <v>259.2280482370722</v>
      </c>
      <c r="P54" s="9">
        <f t="shared" si="11"/>
        <v>680.2618299849539</v>
      </c>
    </row>
    <row r="55" spans="1:16" ht="12.75">
      <c r="A55" s="51">
        <v>50</v>
      </c>
      <c r="B55" s="32" t="s">
        <v>97</v>
      </c>
      <c r="C55" s="33" t="s">
        <v>16</v>
      </c>
      <c r="D55" s="28">
        <v>30.33</v>
      </c>
      <c r="E55" s="52">
        <f t="shared" si="6"/>
        <v>146.44627367230714</v>
      </c>
      <c r="F55" s="4">
        <v>9.72</v>
      </c>
      <c r="G55" s="52">
        <f t="shared" si="7"/>
        <v>164.7405458959932</v>
      </c>
      <c r="H55" s="5">
        <v>110</v>
      </c>
      <c r="I55" s="52">
        <f t="shared" si="8"/>
        <v>131.887484626905</v>
      </c>
      <c r="J55" s="29"/>
      <c r="K55" s="52">
        <f t="shared" si="9"/>
        <v>0</v>
      </c>
      <c r="L55" s="7">
        <v>2</v>
      </c>
      <c r="M55" s="8" t="s">
        <v>9</v>
      </c>
      <c r="N55" s="35">
        <v>58.06</v>
      </c>
      <c r="O55" s="52">
        <f t="shared" si="10"/>
        <v>234.79436897381328</v>
      </c>
      <c r="P55" s="9">
        <f t="shared" si="11"/>
        <v>677.8686731690186</v>
      </c>
    </row>
    <row r="56" spans="1:16" ht="12.75">
      <c r="A56" s="51">
        <v>51</v>
      </c>
      <c r="B56" s="78" t="s">
        <v>104</v>
      </c>
      <c r="C56" s="79" t="s">
        <v>24</v>
      </c>
      <c r="D56" s="29">
        <v>33.75</v>
      </c>
      <c r="E56" s="52">
        <f t="shared" si="6"/>
        <v>173.76295133186974</v>
      </c>
      <c r="F56" s="6">
        <v>9.89</v>
      </c>
      <c r="G56" s="52">
        <f t="shared" si="7"/>
        <v>137.37102292207183</v>
      </c>
      <c r="H56" s="29"/>
      <c r="I56" s="52">
        <f t="shared" si="8"/>
        <v>0</v>
      </c>
      <c r="J56" s="6">
        <v>287</v>
      </c>
      <c r="K56" s="52">
        <f t="shared" si="9"/>
        <v>51.698467048074676</v>
      </c>
      <c r="L56" s="6">
        <v>2</v>
      </c>
      <c r="M56" s="6" t="s">
        <v>9</v>
      </c>
      <c r="N56" s="35">
        <v>48.36</v>
      </c>
      <c r="O56" s="52">
        <f t="shared" si="10"/>
        <v>314.1051806554349</v>
      </c>
      <c r="P56" s="9">
        <f t="shared" si="11"/>
        <v>676.9376219574511</v>
      </c>
    </row>
    <row r="57" spans="1:16" ht="12.75">
      <c r="A57" s="51">
        <v>52</v>
      </c>
      <c r="B57" s="32" t="s">
        <v>89</v>
      </c>
      <c r="C57" s="33" t="s">
        <v>11</v>
      </c>
      <c r="D57" s="28">
        <v>44.45</v>
      </c>
      <c r="E57" s="52">
        <f t="shared" si="6"/>
        <v>261.59856533730414</v>
      </c>
      <c r="F57" s="4">
        <v>9.91</v>
      </c>
      <c r="G57" s="52">
        <f t="shared" si="7"/>
        <v>134.29785976531468</v>
      </c>
      <c r="H57" s="5"/>
      <c r="I57" s="52">
        <f t="shared" si="8"/>
        <v>0</v>
      </c>
      <c r="J57" s="29">
        <v>357</v>
      </c>
      <c r="K57" s="52">
        <f t="shared" si="9"/>
        <v>140.72839542970837</v>
      </c>
      <c r="L57" s="7">
        <v>3</v>
      </c>
      <c r="M57" s="8" t="s">
        <v>9</v>
      </c>
      <c r="N57" s="35">
        <v>14.54</v>
      </c>
      <c r="O57" s="52">
        <f t="shared" si="10"/>
        <v>124.78524786498406</v>
      </c>
      <c r="P57" s="9">
        <f t="shared" si="11"/>
        <v>661.4100683973113</v>
      </c>
    </row>
    <row r="58" spans="1:16" ht="12.75">
      <c r="A58" s="51">
        <v>53</v>
      </c>
      <c r="B58" s="32" t="s">
        <v>59</v>
      </c>
      <c r="C58" s="33" t="s">
        <v>67</v>
      </c>
      <c r="D58" s="6">
        <v>29.09</v>
      </c>
      <c r="E58" s="52">
        <f t="shared" si="6"/>
        <v>136.65128824868052</v>
      </c>
      <c r="F58" s="4">
        <v>9.73</v>
      </c>
      <c r="G58" s="52">
        <f t="shared" si="7"/>
        <v>163.06918801884765</v>
      </c>
      <c r="H58" s="29">
        <v>110</v>
      </c>
      <c r="I58" s="52">
        <f t="shared" si="8"/>
        <v>131.887484626905</v>
      </c>
      <c r="J58" s="6"/>
      <c r="K58" s="52">
        <f t="shared" si="9"/>
        <v>0</v>
      </c>
      <c r="L58" s="7">
        <v>2</v>
      </c>
      <c r="M58" s="8" t="s">
        <v>9</v>
      </c>
      <c r="N58" s="35">
        <v>59.79</v>
      </c>
      <c r="O58" s="52">
        <f t="shared" si="10"/>
        <v>221.7676544370888</v>
      </c>
      <c r="P58" s="9">
        <f t="shared" si="11"/>
        <v>653.375615331522</v>
      </c>
    </row>
    <row r="59" spans="1:16" ht="12.75">
      <c r="A59" s="51">
        <v>54</v>
      </c>
      <c r="B59" s="32" t="s">
        <v>100</v>
      </c>
      <c r="C59" s="33" t="s">
        <v>16</v>
      </c>
      <c r="D59" s="6">
        <v>42.59</v>
      </c>
      <c r="E59" s="52">
        <f t="shared" si="6"/>
        <v>246.10475541536508</v>
      </c>
      <c r="F59" s="4">
        <v>10.11</v>
      </c>
      <c r="G59" s="52">
        <f t="shared" si="7"/>
        <v>105.29241456523029</v>
      </c>
      <c r="H59" s="29">
        <v>125</v>
      </c>
      <c r="I59" s="52">
        <f t="shared" si="8"/>
        <v>218.85897886918931</v>
      </c>
      <c r="J59" s="6"/>
      <c r="K59" s="52">
        <f t="shared" si="9"/>
        <v>0</v>
      </c>
      <c r="L59" s="7">
        <v>3</v>
      </c>
      <c r="M59" s="8" t="s">
        <v>9</v>
      </c>
      <c r="N59" s="20">
        <v>31.34</v>
      </c>
      <c r="O59" s="52">
        <f t="shared" si="10"/>
        <v>46.24796635726857</v>
      </c>
      <c r="P59" s="9">
        <f t="shared" si="11"/>
        <v>616.5041152070532</v>
      </c>
    </row>
    <row r="60" spans="1:16" ht="12.75">
      <c r="A60" s="51">
        <v>55</v>
      </c>
      <c r="B60" s="32" t="s">
        <v>93</v>
      </c>
      <c r="C60" s="33" t="s">
        <v>13</v>
      </c>
      <c r="D60" s="28">
        <v>35.12</v>
      </c>
      <c r="E60" s="52">
        <f t="shared" si="6"/>
        <v>184.8199326290298</v>
      </c>
      <c r="F60" s="4">
        <v>9.75</v>
      </c>
      <c r="G60" s="52">
        <f t="shared" si="7"/>
        <v>159.74937389384743</v>
      </c>
      <c r="H60" s="5">
        <v>120</v>
      </c>
      <c r="I60" s="52">
        <f t="shared" si="8"/>
        <v>188.44678475981837</v>
      </c>
      <c r="J60" s="29"/>
      <c r="K60" s="52">
        <f t="shared" si="9"/>
        <v>0</v>
      </c>
      <c r="L60" s="7">
        <v>3</v>
      </c>
      <c r="M60" s="8" t="s">
        <v>9</v>
      </c>
      <c r="N60" s="35">
        <v>22.8</v>
      </c>
      <c r="O60" s="52">
        <f t="shared" si="10"/>
        <v>81.789722281822</v>
      </c>
      <c r="P60" s="9">
        <f t="shared" si="11"/>
        <v>614.8058135645176</v>
      </c>
    </row>
    <row r="61" spans="1:16" ht="12.75">
      <c r="A61" s="51">
        <v>56</v>
      </c>
      <c r="B61" s="25" t="s">
        <v>68</v>
      </c>
      <c r="C61" s="33" t="s">
        <v>64</v>
      </c>
      <c r="D61" s="42">
        <v>32.43</v>
      </c>
      <c r="E61" s="52">
        <f t="shared" si="6"/>
        <v>163.16966051865816</v>
      </c>
      <c r="F61" s="4">
        <v>10.08</v>
      </c>
      <c r="G61" s="52">
        <f t="shared" si="7"/>
        <v>109.44154109514676</v>
      </c>
      <c r="H61" s="29">
        <v>115</v>
      </c>
      <c r="I61" s="52">
        <f t="shared" si="8"/>
        <v>159.4234305055086</v>
      </c>
      <c r="J61" s="6"/>
      <c r="K61" s="52">
        <f t="shared" si="9"/>
        <v>0</v>
      </c>
      <c r="L61" s="7">
        <v>3</v>
      </c>
      <c r="M61" s="8" t="s">
        <v>9</v>
      </c>
      <c r="N61" s="35">
        <v>5.51</v>
      </c>
      <c r="O61" s="52">
        <f t="shared" si="10"/>
        <v>181.14346065050248</v>
      </c>
      <c r="P61" s="9">
        <f t="shared" si="11"/>
        <v>613.178092769816</v>
      </c>
    </row>
    <row r="62" spans="1:16" ht="12.75">
      <c r="A62" s="51">
        <v>57</v>
      </c>
      <c r="B62" s="78" t="s">
        <v>80</v>
      </c>
      <c r="C62" s="33" t="s">
        <v>29</v>
      </c>
      <c r="D62" s="6">
        <v>37.88</v>
      </c>
      <c r="E62" s="52">
        <f t="shared" si="6"/>
        <v>207.27611279137224</v>
      </c>
      <c r="F62" s="4">
        <v>10.27</v>
      </c>
      <c r="G62" s="52">
        <f t="shared" si="7"/>
        <v>84.38563995267195</v>
      </c>
      <c r="H62" s="5"/>
      <c r="I62" s="52">
        <f t="shared" si="8"/>
        <v>0</v>
      </c>
      <c r="J62" s="6">
        <v>307</v>
      </c>
      <c r="K62" s="52">
        <f t="shared" si="9"/>
        <v>74.5246415037208</v>
      </c>
      <c r="L62" s="7">
        <v>2</v>
      </c>
      <c r="M62" s="8" t="s">
        <v>9</v>
      </c>
      <c r="N62" s="20">
        <v>56.61</v>
      </c>
      <c r="O62" s="52">
        <f t="shared" si="10"/>
        <v>245.975328995434</v>
      </c>
      <c r="P62" s="9">
        <f t="shared" si="11"/>
        <v>612.1617232431989</v>
      </c>
    </row>
    <row r="63" spans="1:16" ht="12.75">
      <c r="A63" s="51">
        <v>58</v>
      </c>
      <c r="B63" s="85" t="s">
        <v>69</v>
      </c>
      <c r="C63" s="86" t="s">
        <v>21</v>
      </c>
      <c r="D63" s="82">
        <v>37.43</v>
      </c>
      <c r="E63" s="81">
        <f t="shared" si="6"/>
        <v>203.5989797519311</v>
      </c>
      <c r="F63" s="65">
        <v>9.51</v>
      </c>
      <c r="G63" s="81">
        <f t="shared" si="7"/>
        <v>201.58785552118982</v>
      </c>
      <c r="H63" s="67"/>
      <c r="I63" s="81">
        <f t="shared" si="8"/>
        <v>0</v>
      </c>
      <c r="J63" s="82">
        <v>390</v>
      </c>
      <c r="K63" s="81">
        <f t="shared" si="9"/>
        <v>190.3712808084254</v>
      </c>
      <c r="L63" s="40"/>
      <c r="M63" s="41" t="s">
        <v>9</v>
      </c>
      <c r="N63" s="68"/>
      <c r="O63" s="52">
        <f t="shared" si="10"/>
        <v>0</v>
      </c>
      <c r="P63" s="9">
        <f t="shared" si="11"/>
        <v>595.5581160815464</v>
      </c>
    </row>
    <row r="64" spans="1:16" ht="12.75">
      <c r="A64" s="51">
        <v>59</v>
      </c>
      <c r="B64" s="78" t="s">
        <v>103</v>
      </c>
      <c r="C64" s="79" t="s">
        <v>24</v>
      </c>
      <c r="D64" s="28">
        <v>35.59</v>
      </c>
      <c r="E64" s="52">
        <f t="shared" si="6"/>
        <v>188.62728921944367</v>
      </c>
      <c r="F64" s="6">
        <v>9.78</v>
      </c>
      <c r="G64" s="52">
        <f t="shared" si="7"/>
        <v>154.8270309100203</v>
      </c>
      <c r="H64" s="12">
        <v>125</v>
      </c>
      <c r="I64" s="52">
        <f t="shared" si="8"/>
        <v>218.85897886918931</v>
      </c>
      <c r="J64" s="6"/>
      <c r="K64" s="52">
        <f t="shared" si="9"/>
        <v>0</v>
      </c>
      <c r="L64" s="6">
        <v>3</v>
      </c>
      <c r="M64" s="6" t="s">
        <v>9</v>
      </c>
      <c r="N64" s="35">
        <v>39.91</v>
      </c>
      <c r="O64" s="52">
        <f t="shared" si="10"/>
        <v>20.125212025197126</v>
      </c>
      <c r="P64" s="9">
        <f t="shared" si="11"/>
        <v>582.4385110238504</v>
      </c>
    </row>
    <row r="65" spans="1:16" ht="12.75">
      <c r="A65" s="51">
        <v>60</v>
      </c>
      <c r="B65" s="32" t="s">
        <v>94</v>
      </c>
      <c r="C65" s="33" t="s">
        <v>13</v>
      </c>
      <c r="D65" s="29">
        <v>42.7</v>
      </c>
      <c r="E65" s="52">
        <f t="shared" si="6"/>
        <v>247.0186460528571</v>
      </c>
      <c r="F65" s="4">
        <v>9.95</v>
      </c>
      <c r="G65" s="52">
        <f t="shared" si="7"/>
        <v>128.2450674374952</v>
      </c>
      <c r="H65" s="29"/>
      <c r="I65" s="52">
        <f t="shared" si="8"/>
        <v>0</v>
      </c>
      <c r="J65" s="6">
        <v>357</v>
      </c>
      <c r="K65" s="52">
        <f t="shared" si="9"/>
        <v>140.72839542970837</v>
      </c>
      <c r="L65" s="7">
        <v>3</v>
      </c>
      <c r="M65" s="8" t="s">
        <v>9</v>
      </c>
      <c r="N65" s="35">
        <v>27.56</v>
      </c>
      <c r="O65" s="52">
        <f t="shared" si="10"/>
        <v>60.838145741609864</v>
      </c>
      <c r="P65" s="9">
        <f t="shared" si="11"/>
        <v>576.8302546616706</v>
      </c>
    </row>
    <row r="66" spans="1:16" ht="12.75">
      <c r="A66" s="51">
        <v>61</v>
      </c>
      <c r="B66" s="78" t="s">
        <v>102</v>
      </c>
      <c r="C66" s="79" t="s">
        <v>24</v>
      </c>
      <c r="D66" s="29">
        <v>28.85</v>
      </c>
      <c r="E66" s="52">
        <f t="shared" si="6"/>
        <v>134.76269858561903</v>
      </c>
      <c r="F66" s="6">
        <v>9.59</v>
      </c>
      <c r="G66" s="52">
        <f t="shared" si="7"/>
        <v>187.15898932515003</v>
      </c>
      <c r="H66" s="12"/>
      <c r="I66" s="52">
        <f t="shared" si="8"/>
        <v>0</v>
      </c>
      <c r="J66" s="6">
        <v>388</v>
      </c>
      <c r="K66" s="52">
        <f t="shared" si="9"/>
        <v>187.24314898245373</v>
      </c>
      <c r="L66" s="6">
        <v>3</v>
      </c>
      <c r="M66" s="6" t="s">
        <v>9</v>
      </c>
      <c r="N66" s="35">
        <v>26.11</v>
      </c>
      <c r="O66" s="52">
        <f t="shared" si="10"/>
        <v>66.91882755086081</v>
      </c>
      <c r="P66" s="9">
        <f t="shared" si="11"/>
        <v>576.0836644440835</v>
      </c>
    </row>
    <row r="67" spans="1:16" ht="12.75">
      <c r="A67" s="51">
        <v>62</v>
      </c>
      <c r="B67" s="32" t="s">
        <v>106</v>
      </c>
      <c r="C67" s="79" t="s">
        <v>107</v>
      </c>
      <c r="D67" s="28">
        <v>24.7</v>
      </c>
      <c r="E67" s="52">
        <f t="shared" si="6"/>
        <v>102.51237072960303</v>
      </c>
      <c r="F67" s="4">
        <v>9.75</v>
      </c>
      <c r="G67" s="52">
        <f t="shared" si="7"/>
        <v>159.74937389384743</v>
      </c>
      <c r="H67" s="29"/>
      <c r="I67" s="52">
        <f t="shared" si="8"/>
        <v>0</v>
      </c>
      <c r="J67" s="6">
        <v>365</v>
      </c>
      <c r="K67" s="52">
        <f t="shared" si="9"/>
        <v>152.36602760243971</v>
      </c>
      <c r="L67" s="7">
        <v>3</v>
      </c>
      <c r="M67" s="8" t="s">
        <v>9</v>
      </c>
      <c r="N67" s="35">
        <v>8.52</v>
      </c>
      <c r="O67" s="52">
        <f t="shared" si="10"/>
        <v>161.2900927896429</v>
      </c>
      <c r="P67" s="9">
        <f t="shared" si="11"/>
        <v>575.917865015533</v>
      </c>
    </row>
    <row r="68" spans="1:16" ht="12.75">
      <c r="A68" s="51">
        <v>63</v>
      </c>
      <c r="B68" s="78" t="s">
        <v>25</v>
      </c>
      <c r="C68" s="79" t="s">
        <v>65</v>
      </c>
      <c r="D68" s="29">
        <v>27.29</v>
      </c>
      <c r="E68" s="52">
        <f t="shared" si="6"/>
        <v>122.54672279558632</v>
      </c>
      <c r="F68" s="6">
        <v>9.78</v>
      </c>
      <c r="G68" s="52">
        <f t="shared" si="7"/>
        <v>154.8270309100203</v>
      </c>
      <c r="H68" s="29">
        <v>115</v>
      </c>
      <c r="I68" s="52">
        <f t="shared" si="8"/>
        <v>159.4234305055086</v>
      </c>
      <c r="J68" s="6"/>
      <c r="K68" s="52">
        <f t="shared" si="9"/>
        <v>0</v>
      </c>
      <c r="L68" s="6">
        <v>3</v>
      </c>
      <c r="M68" s="6" t="s">
        <v>9</v>
      </c>
      <c r="N68" s="35">
        <v>13.38</v>
      </c>
      <c r="O68" s="52">
        <f t="shared" si="10"/>
        <v>131.48439466230886</v>
      </c>
      <c r="P68" s="9">
        <f t="shared" si="11"/>
        <v>568.2815788734241</v>
      </c>
    </row>
    <row r="69" spans="1:16" ht="12.75">
      <c r="A69" s="51">
        <v>64</v>
      </c>
      <c r="B69" s="27" t="s">
        <v>52</v>
      </c>
      <c r="C69" s="73" t="s">
        <v>10</v>
      </c>
      <c r="D69" s="28">
        <v>31.35</v>
      </c>
      <c r="E69" s="52">
        <f t="shared" si="6"/>
        <v>154.54852919200727</v>
      </c>
      <c r="F69" s="4">
        <v>10</v>
      </c>
      <c r="G69" s="52">
        <f t="shared" si="7"/>
        <v>120.85523730845428</v>
      </c>
      <c r="H69" s="5">
        <v>105</v>
      </c>
      <c r="I69" s="52">
        <f t="shared" si="8"/>
        <v>105.95931551623404</v>
      </c>
      <c r="J69" s="6"/>
      <c r="K69" s="52">
        <f t="shared" si="9"/>
        <v>0</v>
      </c>
      <c r="L69" s="38">
        <v>3</v>
      </c>
      <c r="M69" s="8" t="s">
        <v>9</v>
      </c>
      <c r="N69" s="35">
        <v>7.95</v>
      </c>
      <c r="O69" s="52">
        <f t="shared" si="10"/>
        <v>164.9683696079523</v>
      </c>
      <c r="P69" s="9">
        <f t="shared" si="11"/>
        <v>546.3314516246478</v>
      </c>
    </row>
    <row r="70" spans="1:16" ht="12.75">
      <c r="A70" s="51">
        <v>65</v>
      </c>
      <c r="B70" s="26" t="s">
        <v>49</v>
      </c>
      <c r="C70" s="33" t="s">
        <v>10</v>
      </c>
      <c r="D70" s="42">
        <v>21.14</v>
      </c>
      <c r="E70" s="52">
        <f>IF(D70&lt;10,,IF(D70&lt;10,,SUM(5.33*(POWER((D70-10),1.1)))))</f>
        <v>75.56156059408437</v>
      </c>
      <c r="F70" s="4">
        <v>9.65</v>
      </c>
      <c r="G70" s="52">
        <f>IF(F70&lt;0.1,,IF(F70&gt;11.5,,SUM(58.015*(POWER((11.5-F70),1.81)))))</f>
        <v>176.65304383780082</v>
      </c>
      <c r="H70" s="5"/>
      <c r="I70" s="52">
        <f>IF(H70&lt;75,,IF(H70&lt;75,,SUM(0.8465*(POWER((H70-75),1.42)))))</f>
        <v>0</v>
      </c>
      <c r="J70" s="29">
        <v>345</v>
      </c>
      <c r="K70" s="52">
        <f>IF(J70&lt;220,,IF(J70&lt;220,,SUM(0.14354*(POWER((J70-220),1.4)))))</f>
        <v>123.77899725383928</v>
      </c>
      <c r="L70" s="7">
        <v>3</v>
      </c>
      <c r="M70" s="8" t="s">
        <v>9</v>
      </c>
      <c r="N70" s="35">
        <v>10.37</v>
      </c>
      <c r="O70" s="52">
        <f>IF((L70*60+N70)&lt;0.1,,IF((L70*60+N70)&gt;235,,SUM(0.13279*(POWER((235-(L70*60+N70)),1.85)))))</f>
        <v>149.61499126437855</v>
      </c>
      <c r="P70" s="9">
        <f>SUM(E70,G70,I70,K70,O70)</f>
        <v>525.608592950103</v>
      </c>
    </row>
    <row r="71" spans="1:16" ht="12.75">
      <c r="A71" s="51">
        <v>66</v>
      </c>
      <c r="B71" s="26" t="s">
        <v>37</v>
      </c>
      <c r="C71" s="33" t="s">
        <v>23</v>
      </c>
      <c r="D71" s="43">
        <v>35.87</v>
      </c>
      <c r="E71" s="52">
        <f>IF(D71&lt;10,,IF(D71&lt;10,,SUM(5.33*(POWER((D71-10),1.1)))))</f>
        <v>190.89883613660402</v>
      </c>
      <c r="F71" s="4">
        <v>10.05</v>
      </c>
      <c r="G71" s="52">
        <f>IF(F71&lt;0.1,,IF(F71&gt;11.5,,SUM(58.015*(POWER((11.5-F71),1.81)))))</f>
        <v>113.66228448363225</v>
      </c>
      <c r="H71" s="5">
        <v>110</v>
      </c>
      <c r="I71" s="52">
        <f>IF(H71&lt;75,,IF(H71&lt;75,,SUM(0.8465*(POWER((H71-75),1.42)))))</f>
        <v>131.887484626905</v>
      </c>
      <c r="J71" s="29"/>
      <c r="K71" s="52">
        <f>IF(J71&lt;220,,IF(J71&lt;220,,SUM(0.14354*(POWER((J71-220),1.4)))))</f>
        <v>0</v>
      </c>
      <c r="L71" s="7">
        <v>3</v>
      </c>
      <c r="M71" s="8" t="s">
        <v>9</v>
      </c>
      <c r="N71" s="35">
        <v>25.61</v>
      </c>
      <c r="O71" s="52">
        <f>IF((L71*60+N71)&lt;0.1,,IF((L71*60+N71)&gt;235,,SUM(0.13279*(POWER((235-(L71*60+N71)),1.85)))))</f>
        <v>69.07718087085522</v>
      </c>
      <c r="P71" s="9">
        <f>SUM(E71,G71,I71,K71,O71)</f>
        <v>505.52578611799646</v>
      </c>
    </row>
    <row r="72" spans="1:16" ht="12.75">
      <c r="A72" s="51">
        <v>67</v>
      </c>
      <c r="B72" s="32" t="s">
        <v>60</v>
      </c>
      <c r="C72" s="33" t="s">
        <v>67</v>
      </c>
      <c r="D72" s="6">
        <v>41.91</v>
      </c>
      <c r="E72" s="52">
        <f>IF(D72&lt;10,,IF(D72&lt;10,,SUM(5.33*(POWER((D72-10),1.1)))))</f>
        <v>240.46213215628774</v>
      </c>
      <c r="F72" s="4">
        <v>11.88</v>
      </c>
      <c r="G72" s="52">
        <f>IF(F72&lt;0.1,,IF(F72&gt;11.5,,SUM(58.015*(POWER((11.5-F72),1.81)))))</f>
        <v>0</v>
      </c>
      <c r="H72" s="5">
        <v>105</v>
      </c>
      <c r="I72" s="52">
        <f>IF(H72&lt;75,,IF(H72&lt;75,,SUM(0.8465*(POWER((H72-75),1.42)))))</f>
        <v>105.95931551623404</v>
      </c>
      <c r="J72" s="29"/>
      <c r="K72" s="52">
        <f>IF(J72&lt;220,,IF(J72&lt;220,,SUM(0.14354*(POWER((J72-220),1.4)))))</f>
        <v>0</v>
      </c>
      <c r="L72" s="7">
        <v>3</v>
      </c>
      <c r="M72" s="8" t="s">
        <v>9</v>
      </c>
      <c r="N72" s="35">
        <v>14.37</v>
      </c>
      <c r="O72" s="52">
        <f>IF((L72*60+N72)&lt;0.1,,IF((L72*60+N72)&gt;235,,SUM(0.13279*(POWER((235-(L72*60+N72)),1.85)))))</f>
        <v>125.75694895334449</v>
      </c>
      <c r="P72" s="9">
        <f>SUM(E72,G72,I72,K72,O72)</f>
        <v>472.17839662586624</v>
      </c>
    </row>
    <row r="73" spans="1:16" ht="12.75">
      <c r="A73" s="51">
        <v>68</v>
      </c>
      <c r="B73" s="78" t="s">
        <v>101</v>
      </c>
      <c r="C73" s="79" t="s">
        <v>24</v>
      </c>
      <c r="D73" s="6">
        <v>34.26</v>
      </c>
      <c r="E73" s="52">
        <f>IF(D73&lt;10,,IF(D73&lt;10,,SUM(5.33*(POWER((D73-10),1.1)))))</f>
        <v>177.8717939450104</v>
      </c>
      <c r="F73" s="6">
        <v>10.34</v>
      </c>
      <c r="G73" s="52">
        <f>IF(F73&lt;0.1,,IF(F73&gt;11.5,,SUM(58.015*(POWER((11.5-F73),1.81)))))</f>
        <v>75.89431702281152</v>
      </c>
      <c r="H73" s="12">
        <v>115</v>
      </c>
      <c r="I73" s="52">
        <f>IF(H73&lt;75,,IF(H73&lt;75,,SUM(0.8465*(POWER((H73-75),1.42)))))</f>
        <v>159.4234305055086</v>
      </c>
      <c r="J73" s="6"/>
      <c r="K73" s="52">
        <f>IF(J73&lt;220,,IF(J73&lt;220,,SUM(0.14354*(POWER((J73-220),1.4)))))</f>
        <v>0</v>
      </c>
      <c r="L73" s="6">
        <v>3</v>
      </c>
      <c r="M73" s="6" t="s">
        <v>9</v>
      </c>
      <c r="N73" s="35">
        <v>33.85</v>
      </c>
      <c r="O73" s="52">
        <f>IF((L73*60+N73)&lt;0.1,,IF((L73*60+N73)&gt;235,,SUM(0.13279*(POWER((235-(L73*60+N73)),1.85)))))</f>
        <v>37.58283684071569</v>
      </c>
      <c r="P73" s="9">
        <f>SUM(E73,G73,I73,K73,O73)</f>
        <v>450.77237831404625</v>
      </c>
    </row>
    <row r="74" spans="1:16" ht="12.75">
      <c r="A74" s="51">
        <v>69</v>
      </c>
      <c r="B74" s="78" t="s">
        <v>105</v>
      </c>
      <c r="C74" s="79" t="s">
        <v>24</v>
      </c>
      <c r="D74" s="6">
        <v>33.34</v>
      </c>
      <c r="E74" s="52">
        <f>IF(D74&lt;10,,IF(D74&lt;10,,SUM(5.33*(POWER((D74-10),1.1)))))</f>
        <v>170.46614734638788</v>
      </c>
      <c r="F74" s="6">
        <v>10.23</v>
      </c>
      <c r="G74" s="52">
        <f>IF(F74&lt;0.1,,IF(F74&gt;11.5,,SUM(58.015*(POWER((11.5-F74),1.81)))))</f>
        <v>89.41801640430609</v>
      </c>
      <c r="H74" s="29"/>
      <c r="I74" s="52">
        <f>IF(H74&lt;75,,IF(H74&lt;75,,SUM(0.8465*(POWER((H74-75),1.42)))))</f>
        <v>0</v>
      </c>
      <c r="J74" s="6">
        <v>313</v>
      </c>
      <c r="K74" s="52">
        <f>IF(J74&lt;220,,IF(J74&lt;220,,SUM(0.14354*(POWER((J74-220),1.4)))))</f>
        <v>81.81803969262947</v>
      </c>
      <c r="L74" s="6">
        <v>3</v>
      </c>
      <c r="M74" s="6" t="s">
        <v>9</v>
      </c>
      <c r="N74" s="24">
        <v>18.96</v>
      </c>
      <c r="O74" s="52">
        <f>IF((L74*60+N74)&lt;0.1,,IF((L74*60+N74)&gt;235,,SUM(0.13279*(POWER((235-(L74*60+N74)),1.85)))))</f>
        <v>100.74354251103057</v>
      </c>
      <c r="P74" s="9">
        <f>SUM(E74,G74,I74,K74,O74)</f>
        <v>442.44574595435404</v>
      </c>
    </row>
    <row r="75" spans="1:16" ht="12.75">
      <c r="A75" s="51">
        <v>70</v>
      </c>
      <c r="B75" s="32" t="s">
        <v>39</v>
      </c>
      <c r="C75" s="33" t="s">
        <v>23</v>
      </c>
      <c r="D75" s="6">
        <v>44.27</v>
      </c>
      <c r="E75" s="52">
        <f>IF(D75&lt;10,,IF(D75&lt;10,,SUM(5.33*(POWER((D75-10),1.1)))))</f>
        <v>260.09543143520534</v>
      </c>
      <c r="F75" s="4">
        <v>10.68</v>
      </c>
      <c r="G75" s="52">
        <f>IF(F75&lt;0.1,,IF(F75&gt;11.5,,SUM(58.015*(POWER((11.5-F75),1.81)))))</f>
        <v>40.50823953420673</v>
      </c>
      <c r="H75" s="29"/>
      <c r="I75" s="52">
        <f>IF(H75&lt;75,,IF(H75&lt;75,,SUM(0.8465*(POWER((H75-75),1.42)))))</f>
        <v>0</v>
      </c>
      <c r="J75" s="6">
        <v>308</v>
      </c>
      <c r="K75" s="52">
        <f>IF(J75&lt;220,,IF(J75&lt;220,,SUM(0.14354*(POWER((J75-220),1.4)))))</f>
        <v>75.72663918956204</v>
      </c>
      <c r="L75" s="7">
        <v>3</v>
      </c>
      <c r="M75" s="8" t="s">
        <v>9</v>
      </c>
      <c r="N75" s="20">
        <v>42.53</v>
      </c>
      <c r="O75" s="52">
        <f>IF((L75*60+N75)&lt;0.1,,IF((L75*60+N75)&gt;235,,SUM(0.13279*(POWER((235-(L75*60+N75)),1.85)))))</f>
        <v>14.142243474560015</v>
      </c>
      <c r="P75" s="9">
        <f>SUM(E75,G75,I75,K75,O75)</f>
        <v>390.4725536335341</v>
      </c>
    </row>
    <row r="76" spans="1:16" ht="12.75">
      <c r="A76" s="51">
        <v>71</v>
      </c>
      <c r="B76" s="32" t="s">
        <v>51</v>
      </c>
      <c r="C76" s="33" t="s">
        <v>10</v>
      </c>
      <c r="D76" s="34">
        <v>29.69</v>
      </c>
      <c r="E76" s="52">
        <f>IF(D76&lt;10,,IF(D76&lt;10,,SUM(5.33*(POWER((D76-10),1.1)))))</f>
        <v>141.38309899181994</v>
      </c>
      <c r="F76" s="4">
        <v>10.36</v>
      </c>
      <c r="G76" s="52">
        <f>IF(F76&lt;0.1,,IF(F76&gt;11.5,,SUM(58.015*(POWER((11.5-F76),1.81)))))</f>
        <v>73.5424472226182</v>
      </c>
      <c r="H76" s="29"/>
      <c r="I76" s="52">
        <f>IF(H76&lt;75,,IF(H76&lt;75,,SUM(0.8465*(POWER((H76-75),1.42)))))</f>
        <v>0</v>
      </c>
      <c r="J76" s="6">
        <v>357</v>
      </c>
      <c r="K76" s="52">
        <f>IF(J76&lt;220,,IF(J76&lt;220,,SUM(0.14354*(POWER((J76-220),1.4)))))</f>
        <v>140.72839542970837</v>
      </c>
      <c r="L76" s="7">
        <v>3</v>
      </c>
      <c r="M76" s="8" t="s">
        <v>9</v>
      </c>
      <c r="N76" s="35">
        <v>36.96</v>
      </c>
      <c r="O76" s="52">
        <f>IF((L76*60+N76)&lt;0.1,,IF((L76*60+N76)&gt;235,,SUM(0.13279*(POWER((235-(L76*60+N76)),1.85)))))</f>
        <v>28.002896635542967</v>
      </c>
      <c r="P76" s="9">
        <f>SUM(E76,G76,I76,K76,O76)</f>
        <v>383.65683827968945</v>
      </c>
    </row>
    <row r="77" spans="1:16" ht="12.75">
      <c r="A77" s="51">
        <v>72</v>
      </c>
      <c r="B77" s="32" t="s">
        <v>56</v>
      </c>
      <c r="C77" s="33" t="s">
        <v>20</v>
      </c>
      <c r="D77" s="6">
        <v>38.19</v>
      </c>
      <c r="E77" s="52">
        <f>IF(D77&lt;10,,IF(D77&lt;10,,SUM(5.33*(POWER((D77-10),1.1)))))</f>
        <v>209.81270961876385</v>
      </c>
      <c r="F77" s="4">
        <v>10.38</v>
      </c>
      <c r="G77" s="52">
        <f>IF(F77&lt;0.1,,IF(F77&gt;11.5,,SUM(58.015*(POWER((11.5-F77),1.81)))))</f>
        <v>71.22376338955092</v>
      </c>
      <c r="H77" s="29"/>
      <c r="I77" s="52">
        <f>IF(H77&lt;75,,IF(H77&lt;75,,SUM(0.8465*(POWER((H77-75),1.42)))))</f>
        <v>0</v>
      </c>
      <c r="J77" s="6">
        <v>316</v>
      </c>
      <c r="K77" s="52">
        <f>IF(J77&lt;220,,IF(J77&lt;220,,SUM(0.14354*(POWER((J77-220),1.4)))))</f>
        <v>85.53673485304728</v>
      </c>
      <c r="L77" s="7">
        <v>3</v>
      </c>
      <c r="M77" s="8" t="s">
        <v>9</v>
      </c>
      <c r="N77" s="35">
        <v>43.86</v>
      </c>
      <c r="O77" s="52">
        <f>IF((L77*60+N77)&lt;0.1,,IF((L77*60+N77)&gt;235,,SUM(0.13279*(POWER((235-(L77*60+N77)),1.85)))))</f>
        <v>11.478971403093302</v>
      </c>
      <c r="P77" s="9">
        <f>SUM(E77,G77,I77,K77,O77)</f>
        <v>378.05217926445533</v>
      </c>
    </row>
    <row r="78" spans="1:16" ht="12.75">
      <c r="A78" s="51">
        <v>73</v>
      </c>
      <c r="B78" s="78" t="s">
        <v>66</v>
      </c>
      <c r="C78" s="79" t="s">
        <v>10</v>
      </c>
      <c r="D78" s="29">
        <v>28.19</v>
      </c>
      <c r="E78" s="52">
        <f>IF(D78&lt;10,,IF(D78&lt;10,,SUM(5.33*(POWER((D78-10),1.1)))))</f>
        <v>129.58155224020962</v>
      </c>
      <c r="F78" s="6">
        <v>10.42</v>
      </c>
      <c r="G78" s="52">
        <f>IF(F78&lt;0.1,,IF(F78&gt;11.5,,SUM(58.015*(POWER((11.5-F78),1.81)))))</f>
        <v>66.68640321263949</v>
      </c>
      <c r="H78" s="12">
        <v>105</v>
      </c>
      <c r="I78" s="52">
        <f>IF(H78&lt;75,,IF(H78&lt;75,,SUM(0.8465*(POWER((H78-75),1.42)))))</f>
        <v>105.95931551623404</v>
      </c>
      <c r="J78" s="6"/>
      <c r="K78" s="52">
        <f>IF(J78&lt;220,,IF(J78&lt;220,,SUM(0.14354*(POWER((J78-220),1.4)))))</f>
        <v>0</v>
      </c>
      <c r="L78" s="6">
        <v>3</v>
      </c>
      <c r="M78" s="6" t="s">
        <v>9</v>
      </c>
      <c r="N78" s="35">
        <v>31.1</v>
      </c>
      <c r="O78" s="52">
        <f>IF((L78*60+N78)&lt;0.1,,IF((L78*60+N78)&gt;235,,SUM(0.13279*(POWER((235-(L78*60+N78)),1.85)))))</f>
        <v>47.11958834786419</v>
      </c>
      <c r="P78" s="9">
        <f>SUM(E78,G78,I78,K78,O78)</f>
        <v>349.3468593169473</v>
      </c>
    </row>
    <row r="79" spans="1:16" ht="12.75">
      <c r="A79" s="51">
        <v>74</v>
      </c>
      <c r="B79" s="32" t="s">
        <v>42</v>
      </c>
      <c r="C79" s="33" t="s">
        <v>65</v>
      </c>
      <c r="D79" s="28">
        <v>30.59</v>
      </c>
      <c r="E79" s="52">
        <f>IF(D79&lt;10,,IF(D79&lt;10,,SUM(5.33*(POWER((D79-10),1.1)))))</f>
        <v>148.50777463569338</v>
      </c>
      <c r="F79" s="4">
        <v>10.61</v>
      </c>
      <c r="G79" s="52">
        <f>IF(F79&lt;0.1,,IF(F79&gt;11.5,,SUM(58.015*(POWER((11.5-F79),1.81)))))</f>
        <v>46.98250932262653</v>
      </c>
      <c r="H79" s="5"/>
      <c r="I79" s="52">
        <f>IF(H79&lt;75,,IF(H79&lt;75,,SUM(0.8465*(POWER((H79-75),1.42)))))</f>
        <v>0</v>
      </c>
      <c r="J79" s="29">
        <v>310</v>
      </c>
      <c r="K79" s="52">
        <f>IF(J79&lt;220,,IF(J79&lt;220,,SUM(0.14354*(POWER((J79-220),1.4)))))</f>
        <v>78.14702602822491</v>
      </c>
      <c r="L79" s="7">
        <v>3</v>
      </c>
      <c r="M79" s="8" t="s">
        <v>9</v>
      </c>
      <c r="N79" s="35">
        <v>30.93</v>
      </c>
      <c r="O79" s="52">
        <f>IF((L79*60+N79)&lt;0.1,,IF((L79*60+N79)&gt;235,,SUM(0.13279*(POWER((235-(L79*60+N79)),1.85)))))</f>
        <v>47.74150855675858</v>
      </c>
      <c r="P79" s="9">
        <f>SUM(E79,G79,I79,K79,O79)</f>
        <v>321.3788185433034</v>
      </c>
    </row>
    <row r="80" spans="1:16" ht="12.75">
      <c r="A80" s="51">
        <v>75</v>
      </c>
      <c r="B80" s="32" t="s">
        <v>63</v>
      </c>
      <c r="C80" s="33" t="s">
        <v>67</v>
      </c>
      <c r="D80" s="6">
        <v>17.27</v>
      </c>
      <c r="E80" s="52">
        <f>IF(D80&lt;10,,IF(D80&lt;10,,SUM(5.33*(POWER((D80-10),1.1)))))</f>
        <v>47.251441380303696</v>
      </c>
      <c r="F80" s="4">
        <v>10.78</v>
      </c>
      <c r="G80" s="52">
        <f>IF(F80&lt;0.1,,IF(F80&gt;11.5,,SUM(58.015*(POWER((11.5-F80),1.81)))))</f>
        <v>32.01194891130008</v>
      </c>
      <c r="H80" s="5"/>
      <c r="I80" s="52">
        <f>IF(H80&lt;75,,IF(H80&lt;75,,SUM(0.8465*(POWER((H80-75),1.42)))))</f>
        <v>0</v>
      </c>
      <c r="J80" s="6">
        <v>351</v>
      </c>
      <c r="K80" s="52">
        <f>IF(J80&lt;220,,IF(J80&lt;220,,SUM(0.14354*(POWER((J80-220),1.4)))))</f>
        <v>132.17604595512498</v>
      </c>
      <c r="L80" s="7">
        <v>3</v>
      </c>
      <c r="M80" s="8" t="s">
        <v>9</v>
      </c>
      <c r="N80" s="20">
        <v>23.22</v>
      </c>
      <c r="O80" s="52">
        <f>IF((L80*60+N80)&lt;0.1,,IF((L80*60+N80)&gt;235,,SUM(0.13279*(POWER((235-(L80*60+N80)),1.85)))))</f>
        <v>79.82704861278854</v>
      </c>
      <c r="P80" s="9">
        <f>SUM(E80,G80,I80,K80,O80)</f>
        <v>291.2664848595173</v>
      </c>
    </row>
    <row r="81" spans="1:16" ht="12.75">
      <c r="A81" s="51">
        <v>76</v>
      </c>
      <c r="B81" s="84" t="s">
        <v>41</v>
      </c>
      <c r="C81" s="73" t="s">
        <v>65</v>
      </c>
      <c r="D81" s="29">
        <v>28.18</v>
      </c>
      <c r="E81" s="52">
        <f>IF(D81&lt;10,,IF(D81&lt;10,,SUM(5.33*(POWER((D81-10),1.1)))))</f>
        <v>129.50319281814305</v>
      </c>
      <c r="F81" s="4">
        <v>10.8</v>
      </c>
      <c r="G81" s="52">
        <f>IF(F81&lt;0.1,,IF(F81&gt;11.5,,SUM(58.015*(POWER((11.5-F81),1.81)))))</f>
        <v>30.42059813728252</v>
      </c>
      <c r="H81" s="29"/>
      <c r="I81" s="52">
        <f>IF(H81&lt;75,,IF(H81&lt;75,,SUM(0.8465*(POWER((H81-75),1.42)))))</f>
        <v>0</v>
      </c>
      <c r="J81" s="6">
        <v>320</v>
      </c>
      <c r="K81" s="52">
        <f>IF(J81&lt;220,,IF(J81&lt;220,,SUM(0.14354*(POWER((J81-220),1.4)))))</f>
        <v>90.56761722668693</v>
      </c>
      <c r="L81" s="38">
        <v>3</v>
      </c>
      <c r="M81" s="8" t="s">
        <v>9</v>
      </c>
      <c r="N81" s="35">
        <v>40.83</v>
      </c>
      <c r="O81" s="52">
        <f>IF((L81*60+N81)&lt;0.1,,IF((L81*60+N81)&gt;235,,SUM(0.13279*(POWER((235-(L81*60+N81)),1.85)))))</f>
        <v>17.91428973114167</v>
      </c>
      <c r="P81" s="9">
        <f>SUM(E81,G81,I81,K81,O81)</f>
        <v>268.4056979132542</v>
      </c>
    </row>
    <row r="82" spans="1:16" ht="12.75">
      <c r="A82" s="51">
        <v>77</v>
      </c>
      <c r="B82" s="32" t="s">
        <v>40</v>
      </c>
      <c r="C82" s="33" t="s">
        <v>23</v>
      </c>
      <c r="D82" s="29">
        <v>30.72</v>
      </c>
      <c r="E82" s="52">
        <f>IF(D82&lt;10,,IF(D82&lt;10,,SUM(5.33*(POWER((D82-10),1.1)))))</f>
        <v>149.5395037876837</v>
      </c>
      <c r="F82" s="4">
        <v>11.36</v>
      </c>
      <c r="G82" s="52">
        <f>IF(F82&lt;0.1,,IF(F82&gt;11.5,,SUM(58.015*(POWER((11.5-F82),1.81)))))</f>
        <v>1.6520836803233685</v>
      </c>
      <c r="H82" s="29"/>
      <c r="I82" s="52">
        <f>IF(H82&lt;75,,IF(H82&lt;75,,SUM(0.8465*(POWER((H82-75),1.42)))))</f>
        <v>0</v>
      </c>
      <c r="J82" s="6">
        <v>300</v>
      </c>
      <c r="K82" s="52">
        <f>IF(J82&lt;220,,IF(J82&lt;220,,SUM(0.14354*(POWER((J82-220),1.4)))))</f>
        <v>66.26724623805482</v>
      </c>
      <c r="L82" s="7">
        <v>4</v>
      </c>
      <c r="M82" s="8" t="s">
        <v>9</v>
      </c>
      <c r="N82" s="35">
        <v>4.45</v>
      </c>
      <c r="O82" s="52">
        <f>IF((L82*60+N82)&lt;0.1,,IF((L82*60+N82)&gt;235,,SUM(0.13279*(POWER((235-(L82*60+N82)),1.85)))))</f>
        <v>0</v>
      </c>
      <c r="P82" s="9">
        <f>SUM(E82,G82,I82,K82,O82)</f>
        <v>217.4588337060619</v>
      </c>
    </row>
    <row r="83" spans="1:16" ht="12.75">
      <c r="A83" s="51">
        <v>78</v>
      </c>
      <c r="B83" s="87" t="s">
        <v>38</v>
      </c>
      <c r="C83" s="79" t="s">
        <v>23</v>
      </c>
      <c r="D83" s="66">
        <v>27.06</v>
      </c>
      <c r="E83" s="81">
        <f>IF(D83&lt;10,,IF(D83&lt;10,,SUM(5.33*(POWER((D83-10),1.1)))))</f>
        <v>120.75472647873221</v>
      </c>
      <c r="F83" s="82">
        <v>11.59</v>
      </c>
      <c r="G83" s="81">
        <f>IF(F83&lt;0.1,,IF(F83&gt;11.5,,SUM(58.015*(POWER((11.5-F83),1.81)))))</f>
        <v>0</v>
      </c>
      <c r="H83" s="83"/>
      <c r="I83" s="81">
        <f>IF(H83&lt;75,,IF(H83&lt;75,,SUM(0.8465*(POWER((H83-75),1.42)))))</f>
        <v>0</v>
      </c>
      <c r="J83" s="82">
        <v>299</v>
      </c>
      <c r="K83" s="81">
        <f>IF(J83&lt;220,,IF(J83&lt;220,,SUM(0.14354*(POWER((J83-220),1.4)))))</f>
        <v>65.1104759053691</v>
      </c>
      <c r="L83" s="82">
        <v>4</v>
      </c>
      <c r="M83" s="82" t="s">
        <v>9</v>
      </c>
      <c r="N83" s="68">
        <v>20.61</v>
      </c>
      <c r="O83" s="52">
        <f>IF((L83*60+N83)&lt;0.1,,IF((L83*60+N83)&gt;235,,SUM(0.13279*(POWER((235-(L83*60+N83)),1.85)))))</f>
        <v>0</v>
      </c>
      <c r="P83" s="9">
        <f>SUM(E83,G83,I83,K83,O83)</f>
        <v>185.8652023841013</v>
      </c>
    </row>
    <row r="84" spans="1:16" ht="12.75">
      <c r="A84" s="51">
        <v>79</v>
      </c>
      <c r="B84" s="32" t="s">
        <v>43</v>
      </c>
      <c r="C84" s="33" t="s">
        <v>65</v>
      </c>
      <c r="D84" s="29">
        <v>20.52</v>
      </c>
      <c r="E84" s="52">
        <f>IF(D84&lt;10,,IF(D84&lt;10,,SUM(5.33*(POWER((D84-10),1.1)))))</f>
        <v>70.94871316400709</v>
      </c>
      <c r="F84" s="4">
        <v>13.12</v>
      </c>
      <c r="G84" s="52">
        <f>IF(F84&lt;0.1,,IF(F84&gt;11.5,,SUM(58.015*(POWER((11.5-F84),1.81)))))</f>
        <v>0</v>
      </c>
      <c r="H84" s="29"/>
      <c r="I84" s="52">
        <f>IF(H84&lt;75,,IF(H84&lt;75,,SUM(0.8465*(POWER((H84-75),1.42)))))</f>
        <v>0</v>
      </c>
      <c r="J84" s="6">
        <v>193</v>
      </c>
      <c r="K84" s="52">
        <f>IF(J84&lt;220,,IF(J84&lt;220,,SUM(0.14354*(POWER((J84-220),1.4)))))</f>
        <v>0</v>
      </c>
      <c r="L84" s="7">
        <v>4</v>
      </c>
      <c r="M84" s="8" t="s">
        <v>9</v>
      </c>
      <c r="N84" s="35">
        <v>33</v>
      </c>
      <c r="O84" s="52">
        <f>IF((L84*60+N84)&lt;0.1,,IF((L84*60+N84)&gt;235,,SUM(0.13279*(POWER((235-(L84*60+N84)),1.85)))))</f>
        <v>0</v>
      </c>
      <c r="P84" s="9">
        <f>SUM(E84,G84,I84,K84,O84)</f>
        <v>70.94871316400709</v>
      </c>
    </row>
    <row r="85" spans="1:14" ht="12.75">
      <c r="A85" s="80"/>
      <c r="C85" s="49"/>
      <c r="H85" s="1"/>
      <c r="K85" s="45"/>
      <c r="N85" s="50"/>
    </row>
    <row r="86" spans="1:14" ht="12.75">
      <c r="A86" s="80"/>
      <c r="C86" s="49"/>
      <c r="H86" s="1"/>
      <c r="N86" s="50"/>
    </row>
    <row r="87" spans="1:14" ht="12.75">
      <c r="A87" s="80"/>
      <c r="C87" s="49"/>
      <c r="H87" s="1"/>
      <c r="N87" s="50"/>
    </row>
    <row r="88" spans="1:14" ht="12.75">
      <c r="A88" s="80"/>
      <c r="C88" s="49"/>
      <c r="H88" s="1"/>
      <c r="N88" s="50"/>
    </row>
    <row r="89" spans="1:14" ht="12.75">
      <c r="A89" s="3"/>
      <c r="C89" s="49"/>
      <c r="H89" s="1"/>
      <c r="N89" s="50"/>
    </row>
    <row r="90" spans="1:14" ht="12.75">
      <c r="A90" s="3"/>
      <c r="C90" s="49"/>
      <c r="H90" s="1"/>
      <c r="N90" s="50"/>
    </row>
    <row r="91" spans="1:14" ht="12.75">
      <c r="A91" s="3"/>
      <c r="C91" s="49"/>
      <c r="H91" s="1"/>
      <c r="N91" s="50"/>
    </row>
    <row r="92" spans="1:14" ht="12.75">
      <c r="A92" s="3"/>
      <c r="C92" s="49"/>
      <c r="H92" s="1"/>
      <c r="N92" s="50"/>
    </row>
    <row r="93" spans="1:16" ht="12.75">
      <c r="A93" s="3"/>
      <c r="B93"/>
      <c r="C93" s="17"/>
      <c r="D93"/>
      <c r="E93" s="71"/>
      <c r="F93"/>
      <c r="G93" s="71"/>
      <c r="H93" s="11"/>
      <c r="I93" s="71"/>
      <c r="J93"/>
      <c r="K93" s="71"/>
      <c r="L93"/>
      <c r="M93"/>
      <c r="N93" s="19"/>
      <c r="O93" s="71"/>
      <c r="P93"/>
    </row>
    <row r="94" spans="1:16" ht="12.75">
      <c r="A94" s="3"/>
      <c r="B94"/>
      <c r="C94" s="17"/>
      <c r="D94"/>
      <c r="E94" s="71"/>
      <c r="F94"/>
      <c r="G94" s="71"/>
      <c r="H94" s="11"/>
      <c r="I94" s="71"/>
      <c r="J94"/>
      <c r="K94" s="71"/>
      <c r="L94"/>
      <c r="M94"/>
      <c r="N94" s="19"/>
      <c r="O94" s="71"/>
      <c r="P94"/>
    </row>
    <row r="95" spans="1:16" ht="12.75">
      <c r="A95" s="3"/>
      <c r="B95"/>
      <c r="C95" s="17"/>
      <c r="D95"/>
      <c r="E95" s="71"/>
      <c r="F95"/>
      <c r="G95" s="71"/>
      <c r="H95" s="11"/>
      <c r="I95" s="71"/>
      <c r="J95"/>
      <c r="K95" s="71"/>
      <c r="L95"/>
      <c r="M95"/>
      <c r="N95" s="19"/>
      <c r="O95" s="71"/>
      <c r="P95"/>
    </row>
    <row r="96" spans="1:16" ht="12.75">
      <c r="A96" s="31"/>
      <c r="B96"/>
      <c r="C96"/>
      <c r="D96"/>
      <c r="E96" s="71"/>
      <c r="F96"/>
      <c r="G96" s="71"/>
      <c r="H96" s="11"/>
      <c r="I96" s="71"/>
      <c r="J96"/>
      <c r="K96" s="71"/>
      <c r="L96"/>
      <c r="M96"/>
      <c r="N96" s="19"/>
      <c r="O96" s="71"/>
      <c r="P96"/>
    </row>
    <row r="97" spans="1:16" ht="12.75">
      <c r="A97" s="31"/>
      <c r="B97"/>
      <c r="C97"/>
      <c r="D97"/>
      <c r="E97" s="71"/>
      <c r="F97"/>
      <c r="G97" s="71"/>
      <c r="H97" s="11"/>
      <c r="I97" s="71"/>
      <c r="J97"/>
      <c r="K97" s="71"/>
      <c r="L97"/>
      <c r="M97"/>
      <c r="N97" s="19"/>
      <c r="O97" s="71"/>
      <c r="P97"/>
    </row>
    <row r="98" spans="1:16" ht="12.75">
      <c r="A98" s="31"/>
      <c r="B98"/>
      <c r="C98"/>
      <c r="D98"/>
      <c r="E98" s="71"/>
      <c r="F98"/>
      <c r="G98" s="71"/>
      <c r="H98" s="11"/>
      <c r="I98" s="71"/>
      <c r="J98"/>
      <c r="K98" s="71"/>
      <c r="L98"/>
      <c r="M98"/>
      <c r="N98" s="19"/>
      <c r="O98" s="71"/>
      <c r="P98"/>
    </row>
    <row r="99" spans="1:16" ht="12.75">
      <c r="A99" s="31"/>
      <c r="B99"/>
      <c r="C99"/>
      <c r="D99"/>
      <c r="E99" s="71"/>
      <c r="F99"/>
      <c r="G99" s="71"/>
      <c r="H99" s="11"/>
      <c r="I99" s="71"/>
      <c r="J99"/>
      <c r="K99" s="71"/>
      <c r="L99"/>
      <c r="M99"/>
      <c r="N99" s="19"/>
      <c r="O99" s="71"/>
      <c r="P99"/>
    </row>
    <row r="100" spans="1:16" ht="12.75">
      <c r="A100" s="31"/>
      <c r="B100"/>
      <c r="C100"/>
      <c r="D100"/>
      <c r="E100" s="71"/>
      <c r="F100"/>
      <c r="G100" s="71"/>
      <c r="H100" s="11"/>
      <c r="I100" s="71"/>
      <c r="J100"/>
      <c r="K100" s="71"/>
      <c r="L100"/>
      <c r="M100"/>
      <c r="N100" s="19"/>
      <c r="O100" s="71"/>
      <c r="P100"/>
    </row>
    <row r="101" spans="1:16" ht="12.75">
      <c r="A101" s="31"/>
      <c r="B101"/>
      <c r="C101"/>
      <c r="D101"/>
      <c r="E101" s="71"/>
      <c r="F101"/>
      <c r="G101" s="71"/>
      <c r="H101" s="11"/>
      <c r="I101" s="71"/>
      <c r="J101"/>
      <c r="K101" s="71"/>
      <c r="L101"/>
      <c r="M101"/>
      <c r="N101" s="19"/>
      <c r="O101" s="71"/>
      <c r="P101"/>
    </row>
    <row r="102" spans="1:16" ht="12.75">
      <c r="A102" s="31"/>
      <c r="B102"/>
      <c r="C102"/>
      <c r="D102"/>
      <c r="E102" s="71"/>
      <c r="F102"/>
      <c r="G102" s="71"/>
      <c r="H102" s="11"/>
      <c r="I102" s="71"/>
      <c r="J102"/>
      <c r="K102" s="71"/>
      <c r="L102"/>
      <c r="M102"/>
      <c r="N102" s="19"/>
      <c r="O102" s="71"/>
      <c r="P102"/>
    </row>
    <row r="103" spans="1:16" ht="12.75">
      <c r="A103" s="31"/>
      <c r="B103"/>
      <c r="C103"/>
      <c r="D103"/>
      <c r="E103" s="71"/>
      <c r="F103"/>
      <c r="G103" s="71"/>
      <c r="H103" s="11"/>
      <c r="I103" s="71"/>
      <c r="J103"/>
      <c r="K103" s="71"/>
      <c r="L103"/>
      <c r="M103"/>
      <c r="N103" s="19"/>
      <c r="O103" s="71"/>
      <c r="P103"/>
    </row>
    <row r="104" spans="1:16" ht="12.75">
      <c r="A104" s="31"/>
      <c r="B104"/>
      <c r="C104"/>
      <c r="D104"/>
      <c r="E104" s="71"/>
      <c r="F104"/>
      <c r="G104" s="71"/>
      <c r="H104" s="11"/>
      <c r="I104" s="71"/>
      <c r="J104"/>
      <c r="K104" s="71"/>
      <c r="L104"/>
      <c r="M104"/>
      <c r="N104" s="19"/>
      <c r="O104" s="71"/>
      <c r="P104"/>
    </row>
    <row r="105" spans="1:16" ht="12.75">
      <c r="A105" s="31"/>
      <c r="B105"/>
      <c r="C105"/>
      <c r="D105"/>
      <c r="E105" s="71"/>
      <c r="F105"/>
      <c r="G105" s="71"/>
      <c r="H105" s="11"/>
      <c r="I105" s="71"/>
      <c r="J105"/>
      <c r="K105" s="71"/>
      <c r="L105"/>
      <c r="M105"/>
      <c r="N105" s="19"/>
      <c r="O105" s="71"/>
      <c r="P105"/>
    </row>
    <row r="106" spans="1:16" ht="12.75">
      <c r="A106" s="31"/>
      <c r="B106"/>
      <c r="C106"/>
      <c r="D106"/>
      <c r="E106" s="71"/>
      <c r="F106"/>
      <c r="G106" s="71"/>
      <c r="H106" s="11"/>
      <c r="I106" s="71"/>
      <c r="J106"/>
      <c r="K106" s="71"/>
      <c r="L106"/>
      <c r="M106"/>
      <c r="N106" s="19"/>
      <c r="O106" s="71"/>
      <c r="P106"/>
    </row>
    <row r="107" spans="1:16" ht="12.75">
      <c r="A107" s="31"/>
      <c r="B107"/>
      <c r="C107"/>
      <c r="D107"/>
      <c r="E107" s="71"/>
      <c r="F107"/>
      <c r="G107" s="71"/>
      <c r="H107" s="11"/>
      <c r="I107" s="71"/>
      <c r="J107"/>
      <c r="K107" s="71"/>
      <c r="L107"/>
      <c r="M107"/>
      <c r="N107" s="19"/>
      <c r="O107" s="71"/>
      <c r="P107"/>
    </row>
    <row r="108" spans="1:16" ht="12.75">
      <c r="A108" s="10"/>
      <c r="B108"/>
      <c r="C108"/>
      <c r="D108"/>
      <c r="E108" s="71"/>
      <c r="F108"/>
      <c r="G108" s="71"/>
      <c r="H108" s="11"/>
      <c r="I108" s="71"/>
      <c r="J108"/>
      <c r="K108" s="71"/>
      <c r="L108"/>
      <c r="M108"/>
      <c r="N108" s="19"/>
      <c r="O108" s="71"/>
      <c r="P108"/>
    </row>
    <row r="109" spans="1:16" ht="12.75">
      <c r="A109" s="10"/>
      <c r="B109"/>
      <c r="C109"/>
      <c r="D109"/>
      <c r="E109" s="71"/>
      <c r="F109"/>
      <c r="G109" s="71"/>
      <c r="H109" s="11"/>
      <c r="I109" s="71"/>
      <c r="J109"/>
      <c r="K109" s="71"/>
      <c r="L109"/>
      <c r="M109"/>
      <c r="N109" s="19"/>
      <c r="O109" s="71"/>
      <c r="P109"/>
    </row>
    <row r="110" spans="1:16" ht="12.75">
      <c r="A110" s="10"/>
      <c r="B110"/>
      <c r="C110"/>
      <c r="D110"/>
      <c r="E110" s="71"/>
      <c r="F110"/>
      <c r="G110" s="71"/>
      <c r="H110" s="11"/>
      <c r="I110" s="71"/>
      <c r="J110"/>
      <c r="K110" s="71"/>
      <c r="L110"/>
      <c r="M110"/>
      <c r="N110" s="19"/>
      <c r="O110" s="71"/>
      <c r="P110"/>
    </row>
    <row r="111" spans="1:16" ht="12.75">
      <c r="A111" s="10"/>
      <c r="B111"/>
      <c r="C111"/>
      <c r="D111"/>
      <c r="E111" s="71"/>
      <c r="F111"/>
      <c r="G111" s="71"/>
      <c r="H111" s="11"/>
      <c r="I111" s="71"/>
      <c r="J111"/>
      <c r="K111" s="71"/>
      <c r="L111"/>
      <c r="M111"/>
      <c r="N111" s="19"/>
      <c r="O111" s="71"/>
      <c r="P111"/>
    </row>
    <row r="112" spans="1:16" ht="12.75">
      <c r="A112" s="10"/>
      <c r="B112"/>
      <c r="C112"/>
      <c r="D112"/>
      <c r="E112" s="71"/>
      <c r="F112"/>
      <c r="G112" s="71"/>
      <c r="H112" s="11"/>
      <c r="I112" s="71"/>
      <c r="J112"/>
      <c r="K112" s="71"/>
      <c r="L112"/>
      <c r="M112"/>
      <c r="N112" s="19"/>
      <c r="O112" s="71"/>
      <c r="P112"/>
    </row>
    <row r="113" spans="1:16" ht="12.75">
      <c r="A113" s="10"/>
      <c r="B113"/>
      <c r="C113"/>
      <c r="D113"/>
      <c r="E113" s="71"/>
      <c r="F113"/>
      <c r="G113" s="71"/>
      <c r="H113" s="11"/>
      <c r="I113" s="71"/>
      <c r="J113"/>
      <c r="K113" s="71"/>
      <c r="L113"/>
      <c r="M113"/>
      <c r="N113" s="19"/>
      <c r="O113" s="71"/>
      <c r="P113"/>
    </row>
    <row r="114" spans="1:16" ht="12.75">
      <c r="A114" s="10"/>
      <c r="B114"/>
      <c r="C114"/>
      <c r="D114"/>
      <c r="E114" s="71"/>
      <c r="F114"/>
      <c r="G114" s="71"/>
      <c r="H114" s="11"/>
      <c r="I114" s="71"/>
      <c r="J114"/>
      <c r="K114" s="71"/>
      <c r="L114"/>
      <c r="M114"/>
      <c r="N114" s="19"/>
      <c r="O114" s="71"/>
      <c r="P114"/>
    </row>
    <row r="115" spans="1:16" ht="12.75">
      <c r="A115" s="10"/>
      <c r="B115"/>
      <c r="C115"/>
      <c r="D115"/>
      <c r="E115" s="71"/>
      <c r="F115"/>
      <c r="G115" s="71"/>
      <c r="H115" s="11"/>
      <c r="I115" s="71"/>
      <c r="J115"/>
      <c r="K115" s="71"/>
      <c r="L115"/>
      <c r="M115"/>
      <c r="N115" s="19"/>
      <c r="O115" s="71"/>
      <c r="P115"/>
    </row>
    <row r="116" spans="1:16" ht="12.75">
      <c r="A116" s="10"/>
      <c r="B116"/>
      <c r="C116"/>
      <c r="D116"/>
      <c r="E116" s="71"/>
      <c r="F116"/>
      <c r="G116" s="71"/>
      <c r="H116" s="11"/>
      <c r="I116" s="71"/>
      <c r="J116"/>
      <c r="K116" s="71"/>
      <c r="L116"/>
      <c r="M116"/>
      <c r="N116" s="19"/>
      <c r="O116" s="71"/>
      <c r="P116"/>
    </row>
    <row r="117" spans="1:16" ht="12.75">
      <c r="A117" s="10"/>
      <c r="B117"/>
      <c r="C117"/>
      <c r="D117"/>
      <c r="E117" s="71"/>
      <c r="F117"/>
      <c r="G117" s="71"/>
      <c r="H117" s="11"/>
      <c r="I117" s="71"/>
      <c r="J117"/>
      <c r="K117" s="71"/>
      <c r="L117"/>
      <c r="M117"/>
      <c r="N117" s="19"/>
      <c r="O117" s="71"/>
      <c r="P117"/>
    </row>
    <row r="118" spans="1:16" ht="12.75">
      <c r="A118" s="10"/>
      <c r="B118"/>
      <c r="C118"/>
      <c r="D118"/>
      <c r="E118" s="71"/>
      <c r="F118"/>
      <c r="G118" s="71"/>
      <c r="H118" s="11"/>
      <c r="I118" s="71"/>
      <c r="J118"/>
      <c r="K118" s="71"/>
      <c r="L118"/>
      <c r="M118"/>
      <c r="N118" s="19"/>
      <c r="O118" s="71"/>
      <c r="P118"/>
    </row>
    <row r="119" spans="1:16" ht="12.75">
      <c r="A119" s="10"/>
      <c r="B119"/>
      <c r="C119"/>
      <c r="D119"/>
      <c r="E119" s="71"/>
      <c r="F119"/>
      <c r="G119" s="71"/>
      <c r="H119" s="11"/>
      <c r="I119" s="71"/>
      <c r="J119"/>
      <c r="K119" s="71"/>
      <c r="L119"/>
      <c r="M119"/>
      <c r="N119" s="19"/>
      <c r="O119" s="71"/>
      <c r="P119"/>
    </row>
    <row r="120" spans="1:16" ht="12.75">
      <c r="A120" s="10"/>
      <c r="B120"/>
      <c r="C120"/>
      <c r="D120"/>
      <c r="E120" s="71"/>
      <c r="F120"/>
      <c r="G120" s="71"/>
      <c r="H120" s="11"/>
      <c r="I120" s="71"/>
      <c r="J120"/>
      <c r="K120" s="71"/>
      <c r="L120"/>
      <c r="M120"/>
      <c r="N120" s="19"/>
      <c r="O120" s="71"/>
      <c r="P120"/>
    </row>
    <row r="121" spans="1:16" ht="12.75">
      <c r="A121" s="10"/>
      <c r="B121"/>
      <c r="C121"/>
      <c r="D121"/>
      <c r="E121" s="71"/>
      <c r="F121"/>
      <c r="G121" s="71"/>
      <c r="H121" s="11"/>
      <c r="I121" s="71"/>
      <c r="J121"/>
      <c r="K121" s="71"/>
      <c r="L121"/>
      <c r="M121"/>
      <c r="N121" s="19"/>
      <c r="O121" s="71"/>
      <c r="P121"/>
    </row>
    <row r="122" spans="1:16" ht="12.75">
      <c r="A122" s="10"/>
      <c r="B122"/>
      <c r="C122"/>
      <c r="D122"/>
      <c r="E122" s="71"/>
      <c r="F122"/>
      <c r="G122" s="71"/>
      <c r="H122" s="11"/>
      <c r="I122" s="71"/>
      <c r="J122"/>
      <c r="K122" s="71"/>
      <c r="L122"/>
      <c r="M122"/>
      <c r="N122" s="19"/>
      <c r="O122" s="71"/>
      <c r="P122"/>
    </row>
    <row r="123" spans="1:16" ht="12.75">
      <c r="A123" s="10"/>
      <c r="B123"/>
      <c r="C123"/>
      <c r="D123"/>
      <c r="E123" s="71"/>
      <c r="F123"/>
      <c r="G123" s="71"/>
      <c r="H123" s="11"/>
      <c r="I123" s="71"/>
      <c r="J123"/>
      <c r="K123" s="71"/>
      <c r="L123"/>
      <c r="M123"/>
      <c r="N123" s="19"/>
      <c r="O123" s="71"/>
      <c r="P123"/>
    </row>
    <row r="124" spans="1:16" ht="12.75">
      <c r="A124" s="10"/>
      <c r="B124"/>
      <c r="C124"/>
      <c r="D124"/>
      <c r="E124" s="71"/>
      <c r="F124"/>
      <c r="G124" s="71"/>
      <c r="H124" s="11"/>
      <c r="I124" s="71"/>
      <c r="J124"/>
      <c r="K124" s="71"/>
      <c r="L124"/>
      <c r="M124"/>
      <c r="N124" s="19"/>
      <c r="O124" s="71"/>
      <c r="P124"/>
    </row>
    <row r="125" spans="1:16" ht="12.75">
      <c r="A125" s="10"/>
      <c r="B125"/>
      <c r="C125"/>
      <c r="D125"/>
      <c r="E125" s="71"/>
      <c r="F125"/>
      <c r="G125" s="71"/>
      <c r="H125" s="11"/>
      <c r="I125" s="71"/>
      <c r="J125"/>
      <c r="K125" s="71"/>
      <c r="L125"/>
      <c r="M125"/>
      <c r="N125" s="19"/>
      <c r="O125" s="71"/>
      <c r="P125"/>
    </row>
    <row r="126" spans="1:16" ht="12.75">
      <c r="A126" s="10"/>
      <c r="B126"/>
      <c r="C126"/>
      <c r="D126"/>
      <c r="E126" s="71"/>
      <c r="F126"/>
      <c r="G126" s="71"/>
      <c r="H126" s="11"/>
      <c r="I126" s="71"/>
      <c r="J126"/>
      <c r="K126" s="71"/>
      <c r="L126"/>
      <c r="M126"/>
      <c r="N126" s="19"/>
      <c r="O126" s="71"/>
      <c r="P126"/>
    </row>
    <row r="127" spans="1:16" ht="12.75">
      <c r="A127" s="10"/>
      <c r="B127"/>
      <c r="C127"/>
      <c r="D127"/>
      <c r="E127" s="71"/>
      <c r="F127"/>
      <c r="G127" s="71"/>
      <c r="H127" s="11"/>
      <c r="I127" s="71"/>
      <c r="J127"/>
      <c r="K127" s="71"/>
      <c r="L127"/>
      <c r="M127"/>
      <c r="N127" s="19"/>
      <c r="O127" s="71"/>
      <c r="P127"/>
    </row>
    <row r="128" spans="1:16" ht="12.75">
      <c r="A128" s="10"/>
      <c r="B128"/>
      <c r="C128"/>
      <c r="D128"/>
      <c r="E128" s="71"/>
      <c r="F128"/>
      <c r="G128" s="71"/>
      <c r="H128" s="11"/>
      <c r="I128" s="71"/>
      <c r="J128"/>
      <c r="K128" s="71"/>
      <c r="L128"/>
      <c r="M128"/>
      <c r="N128" s="19"/>
      <c r="O128" s="71"/>
      <c r="P128"/>
    </row>
    <row r="129" spans="1:16" ht="12.75">
      <c r="A129" s="10"/>
      <c r="B129"/>
      <c r="C129"/>
      <c r="D129"/>
      <c r="E129" s="71"/>
      <c r="F129"/>
      <c r="G129" s="71"/>
      <c r="H129" s="11"/>
      <c r="I129" s="71"/>
      <c r="J129"/>
      <c r="K129" s="71"/>
      <c r="L129"/>
      <c r="M129"/>
      <c r="N129" s="19"/>
      <c r="O129" s="71"/>
      <c r="P129"/>
    </row>
    <row r="130" spans="1:16" ht="12.75">
      <c r="A130" s="10"/>
      <c r="B130"/>
      <c r="C130"/>
      <c r="D130"/>
      <c r="E130" s="71"/>
      <c r="F130"/>
      <c r="G130" s="71"/>
      <c r="H130" s="11"/>
      <c r="I130" s="71"/>
      <c r="J130"/>
      <c r="K130" s="71"/>
      <c r="L130"/>
      <c r="M130"/>
      <c r="N130" s="19"/>
      <c r="O130" s="71"/>
      <c r="P130"/>
    </row>
    <row r="131" spans="1:16" ht="12.75">
      <c r="A131" s="10"/>
      <c r="B131"/>
      <c r="C131"/>
      <c r="D131"/>
      <c r="E131" s="71"/>
      <c r="F131"/>
      <c r="G131" s="71"/>
      <c r="H131" s="11"/>
      <c r="I131" s="71"/>
      <c r="J131"/>
      <c r="K131" s="71"/>
      <c r="L131"/>
      <c r="M131"/>
      <c r="N131" s="19"/>
      <c r="O131" s="71"/>
      <c r="P131"/>
    </row>
    <row r="132" spans="1:16" ht="12.75">
      <c r="A132" s="10"/>
      <c r="B132"/>
      <c r="C132"/>
      <c r="D132"/>
      <c r="E132" s="71"/>
      <c r="F132"/>
      <c r="G132" s="71"/>
      <c r="H132" s="11"/>
      <c r="I132" s="71"/>
      <c r="J132"/>
      <c r="K132" s="71"/>
      <c r="L132"/>
      <c r="M132"/>
      <c r="N132" s="19"/>
      <c r="O132" s="71"/>
      <c r="P132"/>
    </row>
    <row r="133" spans="1:16" ht="12.75">
      <c r="A133" s="10"/>
      <c r="B133"/>
      <c r="C133"/>
      <c r="D133"/>
      <c r="E133" s="71"/>
      <c r="F133"/>
      <c r="G133" s="71"/>
      <c r="H133" s="11"/>
      <c r="I133" s="71"/>
      <c r="J133"/>
      <c r="K133" s="71"/>
      <c r="L133"/>
      <c r="M133"/>
      <c r="N133" s="19"/>
      <c r="O133" s="71"/>
      <c r="P133"/>
    </row>
    <row r="134" spans="1:16" ht="12.75">
      <c r="A134" s="10"/>
      <c r="B134"/>
      <c r="C134"/>
      <c r="D134"/>
      <c r="E134" s="71"/>
      <c r="F134"/>
      <c r="G134" s="71"/>
      <c r="H134" s="11"/>
      <c r="I134" s="71"/>
      <c r="J134"/>
      <c r="K134" s="71"/>
      <c r="L134"/>
      <c r="M134"/>
      <c r="N134" s="19"/>
      <c r="O134" s="71"/>
      <c r="P134"/>
    </row>
    <row r="135" spans="1:16" ht="12.75">
      <c r="A135" s="10"/>
      <c r="B135"/>
      <c r="C135"/>
      <c r="D135"/>
      <c r="E135" s="71"/>
      <c r="F135"/>
      <c r="G135" s="71"/>
      <c r="H135" s="11"/>
      <c r="I135" s="71"/>
      <c r="J135"/>
      <c r="K135" s="71"/>
      <c r="L135"/>
      <c r="M135"/>
      <c r="N135" s="19"/>
      <c r="O135" s="71"/>
      <c r="P135"/>
    </row>
    <row r="136" spans="1:16" ht="12.75">
      <c r="A136" s="10"/>
      <c r="B136"/>
      <c r="C136"/>
      <c r="D136"/>
      <c r="E136" s="71"/>
      <c r="F136"/>
      <c r="G136" s="71"/>
      <c r="H136" s="11"/>
      <c r="I136" s="71"/>
      <c r="J136"/>
      <c r="K136" s="71"/>
      <c r="L136"/>
      <c r="M136"/>
      <c r="N136" s="19"/>
      <c r="O136" s="71"/>
      <c r="P136"/>
    </row>
    <row r="137" spans="1:16" ht="12.75">
      <c r="A137" s="10"/>
      <c r="B137"/>
      <c r="C137"/>
      <c r="D137"/>
      <c r="E137" s="71"/>
      <c r="F137"/>
      <c r="G137" s="71"/>
      <c r="H137" s="11"/>
      <c r="I137" s="71"/>
      <c r="J137"/>
      <c r="K137" s="71"/>
      <c r="L137"/>
      <c r="M137"/>
      <c r="N137" s="19"/>
      <c r="O137" s="71"/>
      <c r="P137"/>
    </row>
    <row r="138" spans="1:16" ht="12.75">
      <c r="A138" s="10"/>
      <c r="B138"/>
      <c r="C138"/>
      <c r="D138"/>
      <c r="E138" s="71"/>
      <c r="F138"/>
      <c r="G138" s="71"/>
      <c r="H138" s="11"/>
      <c r="I138" s="71"/>
      <c r="J138"/>
      <c r="K138" s="71"/>
      <c r="L138"/>
      <c r="M138"/>
      <c r="N138" s="19"/>
      <c r="O138" s="71"/>
      <c r="P138"/>
    </row>
    <row r="139" spans="1:16" ht="12.75">
      <c r="A139" s="10"/>
      <c r="B139"/>
      <c r="C139"/>
      <c r="D139"/>
      <c r="E139" s="71"/>
      <c r="F139"/>
      <c r="G139" s="71"/>
      <c r="H139" s="11"/>
      <c r="I139" s="71"/>
      <c r="J139"/>
      <c r="K139" s="71"/>
      <c r="L139"/>
      <c r="M139"/>
      <c r="N139" s="19"/>
      <c r="O139" s="71"/>
      <c r="P139"/>
    </row>
    <row r="140" spans="1:16" ht="12.75">
      <c r="A140" s="10"/>
      <c r="B140"/>
      <c r="C140"/>
      <c r="D140"/>
      <c r="E140" s="71"/>
      <c r="F140"/>
      <c r="G140" s="71"/>
      <c r="H140" s="11"/>
      <c r="I140" s="71"/>
      <c r="J140"/>
      <c r="K140" s="71"/>
      <c r="L140"/>
      <c r="M140"/>
      <c r="N140" s="19"/>
      <c r="O140" s="71"/>
      <c r="P140"/>
    </row>
    <row r="141" spans="1:16" ht="12.75">
      <c r="A141" s="10"/>
      <c r="B141"/>
      <c r="C141"/>
      <c r="D141"/>
      <c r="E141" s="71"/>
      <c r="F141"/>
      <c r="G141" s="71"/>
      <c r="H141" s="11"/>
      <c r="I141" s="71"/>
      <c r="J141"/>
      <c r="K141" s="71"/>
      <c r="L141"/>
      <c r="M141"/>
      <c r="N141" s="19"/>
      <c r="O141" s="71"/>
      <c r="P141"/>
    </row>
    <row r="142" spans="1:16" ht="12.75">
      <c r="A142" s="10"/>
      <c r="B142"/>
      <c r="C142"/>
      <c r="D142"/>
      <c r="E142" s="71"/>
      <c r="F142"/>
      <c r="G142" s="71"/>
      <c r="H142" s="11"/>
      <c r="I142" s="71"/>
      <c r="J142"/>
      <c r="K142" s="71"/>
      <c r="L142"/>
      <c r="M142"/>
      <c r="N142" s="19"/>
      <c r="O142" s="71"/>
      <c r="P142"/>
    </row>
    <row r="143" spans="1:16" ht="12.75">
      <c r="A143" s="10"/>
      <c r="B143"/>
      <c r="C143"/>
      <c r="D143"/>
      <c r="E143" s="71"/>
      <c r="F143"/>
      <c r="G143" s="71"/>
      <c r="H143" s="11"/>
      <c r="I143" s="71"/>
      <c r="J143"/>
      <c r="K143" s="71"/>
      <c r="L143"/>
      <c r="M143"/>
      <c r="N143" s="19"/>
      <c r="O143" s="71"/>
      <c r="P143"/>
    </row>
    <row r="144" spans="1:16" ht="12.75">
      <c r="A144" s="10"/>
      <c r="B144"/>
      <c r="C144"/>
      <c r="D144"/>
      <c r="E144" s="71"/>
      <c r="F144"/>
      <c r="G144" s="71"/>
      <c r="H144" s="11"/>
      <c r="I144" s="71"/>
      <c r="J144"/>
      <c r="K144" s="71"/>
      <c r="L144"/>
      <c r="M144"/>
      <c r="N144" s="19"/>
      <c r="O144" s="71"/>
      <c r="P144"/>
    </row>
    <row r="145" spans="1:16" ht="12.75">
      <c r="A145" s="10"/>
      <c r="B145"/>
      <c r="C145"/>
      <c r="D145"/>
      <c r="E145" s="71"/>
      <c r="F145"/>
      <c r="G145" s="71"/>
      <c r="H145" s="11"/>
      <c r="I145" s="71"/>
      <c r="J145"/>
      <c r="K145" s="71"/>
      <c r="L145"/>
      <c r="M145"/>
      <c r="N145" s="19"/>
      <c r="O145" s="71"/>
      <c r="P145"/>
    </row>
    <row r="146" spans="1:16" ht="12.75">
      <c r="A146" s="10"/>
      <c r="B146"/>
      <c r="C146"/>
      <c r="D146"/>
      <c r="E146" s="71"/>
      <c r="F146"/>
      <c r="G146" s="71"/>
      <c r="H146" s="11"/>
      <c r="I146" s="71"/>
      <c r="J146"/>
      <c r="K146" s="71"/>
      <c r="L146"/>
      <c r="M146"/>
      <c r="N146" s="19"/>
      <c r="O146" s="71"/>
      <c r="P146"/>
    </row>
    <row r="147" spans="1:16" ht="12.75">
      <c r="A147" s="10"/>
      <c r="B147"/>
      <c r="C147"/>
      <c r="D147"/>
      <c r="E147" s="71"/>
      <c r="F147"/>
      <c r="G147" s="71"/>
      <c r="H147" s="11"/>
      <c r="I147" s="71"/>
      <c r="J147"/>
      <c r="K147" s="71"/>
      <c r="L147"/>
      <c r="M147"/>
      <c r="N147" s="19"/>
      <c r="O147" s="71"/>
      <c r="P147"/>
    </row>
    <row r="148" spans="1:16" ht="12.75">
      <c r="A148" s="10"/>
      <c r="B148"/>
      <c r="C148"/>
      <c r="D148"/>
      <c r="E148" s="71"/>
      <c r="F148"/>
      <c r="G148" s="71"/>
      <c r="H148"/>
      <c r="I148" s="71"/>
      <c r="J148"/>
      <c r="K148" s="71"/>
      <c r="L148"/>
      <c r="M148"/>
      <c r="N148" s="19"/>
      <c r="O148" s="71"/>
      <c r="P148"/>
    </row>
    <row r="149" spans="1:16" ht="12.75">
      <c r="A149" s="10"/>
      <c r="B149"/>
      <c r="C149"/>
      <c r="D149"/>
      <c r="E149" s="71"/>
      <c r="F149"/>
      <c r="G149" s="71"/>
      <c r="H149"/>
      <c r="I149" s="71"/>
      <c r="J149"/>
      <c r="K149" s="71"/>
      <c r="L149"/>
      <c r="M149"/>
      <c r="N149" s="19"/>
      <c r="O149" s="71"/>
      <c r="P149"/>
    </row>
    <row r="150" spans="1:16" ht="12.75">
      <c r="A150" s="10"/>
      <c r="B150"/>
      <c r="C150"/>
      <c r="D150"/>
      <c r="E150" s="71"/>
      <c r="F150"/>
      <c r="G150" s="71"/>
      <c r="H150"/>
      <c r="I150" s="71"/>
      <c r="J150"/>
      <c r="K150" s="71"/>
      <c r="L150"/>
      <c r="M150"/>
      <c r="N150" s="19"/>
      <c r="O150" s="71"/>
      <c r="P150"/>
    </row>
    <row r="151" spans="1:16" ht="12.75">
      <c r="A151" s="10"/>
      <c r="B151"/>
      <c r="C151"/>
      <c r="D151"/>
      <c r="E151" s="71"/>
      <c r="F151"/>
      <c r="G151" s="71"/>
      <c r="H151"/>
      <c r="I151" s="71"/>
      <c r="J151"/>
      <c r="K151" s="71"/>
      <c r="L151"/>
      <c r="M151"/>
      <c r="N151" s="19"/>
      <c r="O151" s="71"/>
      <c r="P151"/>
    </row>
    <row r="152" spans="1:16" ht="12.75">
      <c r="A152" s="10"/>
      <c r="B152"/>
      <c r="C152"/>
      <c r="D152"/>
      <c r="E152" s="71"/>
      <c r="F152"/>
      <c r="G152" s="71"/>
      <c r="H152"/>
      <c r="I152" s="71"/>
      <c r="J152"/>
      <c r="K152" s="71"/>
      <c r="L152"/>
      <c r="M152"/>
      <c r="N152" s="19"/>
      <c r="O152" s="71"/>
      <c r="P152"/>
    </row>
    <row r="153" spans="1:16" ht="12.75">
      <c r="A153" s="10"/>
      <c r="B153"/>
      <c r="C153"/>
      <c r="D153"/>
      <c r="E153" s="71"/>
      <c r="F153"/>
      <c r="G153" s="71"/>
      <c r="H153"/>
      <c r="I153" s="71"/>
      <c r="J153"/>
      <c r="K153" s="71"/>
      <c r="L153"/>
      <c r="M153"/>
      <c r="N153" s="19"/>
      <c r="O153" s="71"/>
      <c r="P153"/>
    </row>
    <row r="154" spans="1:16" ht="12.75">
      <c r="A154" s="10"/>
      <c r="B154"/>
      <c r="C154"/>
      <c r="D154"/>
      <c r="E154" s="71"/>
      <c r="F154"/>
      <c r="G154" s="71"/>
      <c r="H154"/>
      <c r="I154" s="71"/>
      <c r="J154"/>
      <c r="K154" s="71"/>
      <c r="L154"/>
      <c r="M154"/>
      <c r="N154" s="19"/>
      <c r="O154" s="71"/>
      <c r="P154"/>
    </row>
    <row r="155" spans="1:16" ht="12.75">
      <c r="A155" s="10"/>
      <c r="B155"/>
      <c r="C155"/>
      <c r="D155"/>
      <c r="E155" s="71"/>
      <c r="F155"/>
      <c r="G155" s="71"/>
      <c r="H155"/>
      <c r="I155" s="71"/>
      <c r="J155"/>
      <c r="K155" s="71"/>
      <c r="L155"/>
      <c r="M155"/>
      <c r="N155" s="19"/>
      <c r="O155" s="71"/>
      <c r="P155"/>
    </row>
    <row r="156" spans="1:16" ht="12.75">
      <c r="A156" s="10"/>
      <c r="B156"/>
      <c r="C156"/>
      <c r="D156"/>
      <c r="E156" s="71"/>
      <c r="F156"/>
      <c r="G156" s="71"/>
      <c r="H156"/>
      <c r="I156" s="71"/>
      <c r="J156"/>
      <c r="K156" s="71"/>
      <c r="L156"/>
      <c r="M156"/>
      <c r="N156" s="19"/>
      <c r="O156" s="71"/>
      <c r="P156"/>
    </row>
    <row r="157" spans="1:16" ht="12.75">
      <c r="A157" s="10"/>
      <c r="B157"/>
      <c r="C157"/>
      <c r="D157"/>
      <c r="E157" s="71"/>
      <c r="F157"/>
      <c r="G157" s="71"/>
      <c r="H157"/>
      <c r="I157" s="71"/>
      <c r="J157"/>
      <c r="K157" s="71"/>
      <c r="L157"/>
      <c r="M157"/>
      <c r="N157" s="19"/>
      <c r="O157" s="71"/>
      <c r="P157"/>
    </row>
    <row r="158" spans="1:16" ht="12.75">
      <c r="A158" s="10"/>
      <c r="B158"/>
      <c r="C158"/>
      <c r="D158"/>
      <c r="E158" s="71"/>
      <c r="F158"/>
      <c r="G158" s="71"/>
      <c r="H158"/>
      <c r="I158" s="71"/>
      <c r="J158"/>
      <c r="K158" s="71"/>
      <c r="L158"/>
      <c r="M158"/>
      <c r="N158" s="19"/>
      <c r="O158" s="71"/>
      <c r="P158"/>
    </row>
    <row r="159" spans="1:16" ht="12.75">
      <c r="A159" s="10"/>
      <c r="B159"/>
      <c r="C159"/>
      <c r="D159"/>
      <c r="E159" s="71"/>
      <c r="F159"/>
      <c r="G159" s="71"/>
      <c r="H159"/>
      <c r="I159" s="71"/>
      <c r="J159"/>
      <c r="K159" s="71"/>
      <c r="L159"/>
      <c r="M159"/>
      <c r="N159" s="19"/>
      <c r="O159" s="71"/>
      <c r="P159"/>
    </row>
    <row r="160" spans="1:16" ht="12.75">
      <c r="A160" s="10"/>
      <c r="B160"/>
      <c r="C160"/>
      <c r="D160"/>
      <c r="E160" s="71"/>
      <c r="F160"/>
      <c r="G160" s="71"/>
      <c r="H160"/>
      <c r="I160" s="71"/>
      <c r="J160"/>
      <c r="K160" s="71"/>
      <c r="L160"/>
      <c r="M160"/>
      <c r="N160" s="19"/>
      <c r="O160" s="71"/>
      <c r="P160"/>
    </row>
    <row r="161" spans="1:16" ht="12.75">
      <c r="A161" s="10"/>
      <c r="B161"/>
      <c r="C161"/>
      <c r="D161"/>
      <c r="E161" s="71"/>
      <c r="F161"/>
      <c r="G161" s="71"/>
      <c r="H161"/>
      <c r="I161" s="71"/>
      <c r="J161"/>
      <c r="K161" s="71"/>
      <c r="L161"/>
      <c r="M161"/>
      <c r="N161" s="19"/>
      <c r="O161" s="71"/>
      <c r="P161"/>
    </row>
    <row r="162" spans="1:16" ht="12.75">
      <c r="A162" s="10"/>
      <c r="B162"/>
      <c r="C162"/>
      <c r="D162"/>
      <c r="E162" s="71"/>
      <c r="F162"/>
      <c r="G162" s="71"/>
      <c r="H162"/>
      <c r="I162" s="71"/>
      <c r="J162"/>
      <c r="K162" s="71"/>
      <c r="L162"/>
      <c r="M162"/>
      <c r="N162" s="19"/>
      <c r="O162" s="71"/>
      <c r="P162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</sheetData>
  <sheetProtection/>
  <mergeCells count="3">
    <mergeCell ref="L5:N5"/>
    <mergeCell ref="K1:P1"/>
    <mergeCell ref="B3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selection activeCell="P115" sqref="P115"/>
    </sheetView>
  </sheetViews>
  <sheetFormatPr defaultColWidth="9.00390625" defaultRowHeight="12.75"/>
  <cols>
    <col min="2" max="2" width="15.875" style="0" customWidth="1"/>
    <col min="3" max="3" width="25.125" style="0" customWidth="1"/>
    <col min="5" max="5" width="7.875" style="0" customWidth="1"/>
    <col min="6" max="6" width="7.625" style="0" customWidth="1"/>
    <col min="8" max="8" width="7.625" style="0" customWidth="1"/>
    <col min="9" max="9" width="7.375" style="0" customWidth="1"/>
    <col min="10" max="10" width="7.75390625" style="0" customWidth="1"/>
    <col min="11" max="11" width="7.375" style="0" customWidth="1"/>
    <col min="12" max="12" width="4.00390625" style="17" customWidth="1"/>
    <col min="13" max="13" width="1.37890625" style="0" customWidth="1"/>
    <col min="14" max="14" width="8.00390625" style="18" customWidth="1"/>
    <col min="15" max="15" width="6.75390625" style="0" customWidth="1"/>
  </cols>
  <sheetData>
    <row r="1" spans="1:16" ht="23.25">
      <c r="A1" s="16" t="s">
        <v>35</v>
      </c>
      <c r="C1" s="18"/>
      <c r="E1" s="71"/>
      <c r="G1" s="71"/>
      <c r="I1" s="71"/>
      <c r="K1" s="107" t="s">
        <v>112</v>
      </c>
      <c r="L1" s="107"/>
      <c r="M1" s="107"/>
      <c r="N1" s="107"/>
      <c r="O1" s="107"/>
      <c r="P1" s="107"/>
    </row>
    <row r="2" spans="3:15" ht="12.75">
      <c r="C2" s="18"/>
      <c r="E2" s="71"/>
      <c r="G2" s="71"/>
      <c r="I2" s="71"/>
      <c r="K2" s="71"/>
      <c r="L2"/>
      <c r="N2" s="19"/>
      <c r="O2" s="71"/>
    </row>
    <row r="3" spans="1:15" ht="15.75">
      <c r="A3" s="23"/>
      <c r="B3" s="103" t="s">
        <v>71</v>
      </c>
      <c r="C3" s="103"/>
      <c r="E3" s="71"/>
      <c r="G3" s="71"/>
      <c r="I3" s="71"/>
      <c r="K3" s="71"/>
      <c r="L3"/>
      <c r="N3" s="19"/>
      <c r="O3" s="71"/>
    </row>
    <row r="4" spans="1:15" ht="12" customHeight="1">
      <c r="A4" s="23"/>
      <c r="B4" s="74"/>
      <c r="C4" s="74"/>
      <c r="E4" s="71"/>
      <c r="G4" s="71"/>
      <c r="I4" s="71"/>
      <c r="K4" s="71"/>
      <c r="L4"/>
      <c r="N4" s="19"/>
      <c r="O4" s="71"/>
    </row>
    <row r="5" spans="1:16" ht="12.75">
      <c r="A5" s="2" t="s">
        <v>0</v>
      </c>
      <c r="B5" s="2" t="s">
        <v>1</v>
      </c>
      <c r="C5" s="2" t="s">
        <v>2</v>
      </c>
      <c r="D5" s="2" t="s">
        <v>4</v>
      </c>
      <c r="E5" s="72" t="s">
        <v>3</v>
      </c>
      <c r="F5" s="2" t="s">
        <v>5</v>
      </c>
      <c r="G5" s="72" t="s">
        <v>3</v>
      </c>
      <c r="H5" s="2" t="s">
        <v>6</v>
      </c>
      <c r="I5" s="72" t="s">
        <v>3</v>
      </c>
      <c r="J5" s="2" t="s">
        <v>7</v>
      </c>
      <c r="K5" s="72" t="s">
        <v>3</v>
      </c>
      <c r="L5" s="104" t="s">
        <v>33</v>
      </c>
      <c r="M5" s="105"/>
      <c r="N5" s="106"/>
      <c r="O5" s="72" t="s">
        <v>3</v>
      </c>
      <c r="P5" s="2" t="s">
        <v>8</v>
      </c>
    </row>
    <row r="6" spans="1:16" ht="12.75">
      <c r="A6" s="51"/>
      <c r="B6" s="32" t="s">
        <v>12</v>
      </c>
      <c r="C6" s="33" t="s">
        <v>23</v>
      </c>
      <c r="D6" s="29">
        <v>48.19</v>
      </c>
      <c r="E6" s="52">
        <f>IF(D6&lt;10,,IF(D6&lt;10,,SUM(5.33*(POWER((D6-10),1.1)))))</f>
        <v>293.0028422666888</v>
      </c>
      <c r="F6" s="4">
        <v>8.73</v>
      </c>
      <c r="G6" s="52">
        <f>IF(F6&lt;0.1,,IF(F6&gt;11.5,,SUM(58.015*(POWER((11.5-F6),1.81)))))</f>
        <v>366.799452359879</v>
      </c>
      <c r="H6" s="5">
        <v>140</v>
      </c>
      <c r="I6" s="52">
        <f>IF(H6&lt;75,,IF(H6&lt;75,,SUM(0.8465*(POWER((H6-75),1.42)))))</f>
        <v>317.6610220523158</v>
      </c>
      <c r="J6" s="29"/>
      <c r="K6" s="52">
        <f>IF(J6&lt;220,,IF(J6&lt;220,,SUM(0.14354*(POWER((J6-220),1.4)))))</f>
        <v>0</v>
      </c>
      <c r="L6" s="7">
        <v>2</v>
      </c>
      <c r="M6" s="8" t="s">
        <v>9</v>
      </c>
      <c r="N6" s="77">
        <v>34.85</v>
      </c>
      <c r="O6" s="52">
        <f>IF((L6*60+N6)&lt;0.1,,IF((L6*60+N6)&gt;235,,SUM(0.13279*(POWER((235-(L6*60+N6)),1.85)))))</f>
        <v>441.9639997684366</v>
      </c>
      <c r="P6" s="9">
        <f>SUM(E6,G6,I6,K6,O6)</f>
        <v>1419.4273164473202</v>
      </c>
    </row>
    <row r="7" spans="1:16" ht="12.75">
      <c r="A7" s="51"/>
      <c r="B7" s="26" t="s">
        <v>37</v>
      </c>
      <c r="C7" s="33" t="s">
        <v>23</v>
      </c>
      <c r="D7" s="43">
        <v>35.87</v>
      </c>
      <c r="E7" s="52">
        <f>IF(D7&lt;10,,IF(D7&lt;10,,SUM(5.33*(POWER((D7-10),1.1)))))</f>
        <v>190.89883613660402</v>
      </c>
      <c r="F7" s="4">
        <v>10.05</v>
      </c>
      <c r="G7" s="52">
        <f>IF(F7&lt;0.1,,IF(F7&gt;11.5,,SUM(58.015*(POWER((11.5-F7),1.81)))))</f>
        <v>113.66228448363225</v>
      </c>
      <c r="H7" s="5">
        <v>110</v>
      </c>
      <c r="I7" s="52">
        <f>IF(H7&lt;75,,IF(H7&lt;75,,SUM(0.8465*(POWER((H7-75),1.42)))))</f>
        <v>131.887484626905</v>
      </c>
      <c r="J7" s="29"/>
      <c r="K7" s="52">
        <f>IF(J7&lt;220,,IF(J7&lt;220,,SUM(0.14354*(POWER((J7-220),1.4)))))</f>
        <v>0</v>
      </c>
      <c r="L7" s="7">
        <v>3</v>
      </c>
      <c r="M7" s="8" t="s">
        <v>9</v>
      </c>
      <c r="N7" s="77">
        <v>25.61</v>
      </c>
      <c r="O7" s="52">
        <f>IF((L7*60+N7)&lt;0.1,,IF((L7*60+N7)&gt;235,,SUM(0.13279*(POWER((235-(L7*60+N7)),1.85)))))</f>
        <v>69.07718087085522</v>
      </c>
      <c r="P7" s="9">
        <f>SUM(E7,G7,I7,K7,O7)</f>
        <v>505.52578611799646</v>
      </c>
    </row>
    <row r="8" spans="1:16" ht="12.75">
      <c r="A8" s="51"/>
      <c r="B8" s="32" t="s">
        <v>39</v>
      </c>
      <c r="C8" s="33" t="s">
        <v>23</v>
      </c>
      <c r="D8" s="6">
        <v>44.27</v>
      </c>
      <c r="E8" s="52">
        <f>IF(D8&lt;10,,IF(D8&lt;10,,SUM(5.33*(POWER((D8-10),1.1)))))</f>
        <v>260.09543143520534</v>
      </c>
      <c r="F8" s="4">
        <v>10.68</v>
      </c>
      <c r="G8" s="52">
        <f>IF(F8&lt;0.1,,IF(F8&gt;11.5,,SUM(58.015*(POWER((11.5-F8),1.81)))))</f>
        <v>40.50823953420673</v>
      </c>
      <c r="H8" s="29"/>
      <c r="I8" s="52">
        <f>IF(H8&lt;75,,IF(H8&lt;75,,SUM(0.8465*(POWER((H8-75),1.42)))))</f>
        <v>0</v>
      </c>
      <c r="J8" s="6">
        <v>308</v>
      </c>
      <c r="K8" s="52">
        <f>IF(J8&lt;220,,IF(J8&lt;220,,SUM(0.14354*(POWER((J8-220),1.4)))))</f>
        <v>75.72663918956204</v>
      </c>
      <c r="L8" s="7">
        <v>3</v>
      </c>
      <c r="M8" s="8" t="s">
        <v>9</v>
      </c>
      <c r="N8" s="20">
        <v>42.53</v>
      </c>
      <c r="O8" s="52">
        <f>IF((L8*60+N8)&lt;0.1,,IF((L8*60+N8)&gt;235,,SUM(0.13279*(POWER((235-(L8*60+N8)),1.85)))))</f>
        <v>14.142243474560015</v>
      </c>
      <c r="P8" s="9">
        <f>SUM(E8,G8,I8,K8,O8)</f>
        <v>390.4725536335341</v>
      </c>
    </row>
    <row r="9" spans="1:16" ht="12.75">
      <c r="A9" s="51"/>
      <c r="B9" s="32" t="s">
        <v>40</v>
      </c>
      <c r="C9" s="33" t="s">
        <v>23</v>
      </c>
      <c r="D9" s="29">
        <v>30.72</v>
      </c>
      <c r="E9" s="52">
        <f>IF(D9&lt;10,,IF(D9&lt;10,,SUM(5.33*(POWER((D9-10),1.1)))))</f>
        <v>149.5395037876837</v>
      </c>
      <c r="F9" s="4">
        <v>11.36</v>
      </c>
      <c r="G9" s="52">
        <f>IF(F9&lt;0.1,,IF(F9&gt;11.5,,SUM(58.015*(POWER((11.5-F9),1.81)))))</f>
        <v>1.6520836803233685</v>
      </c>
      <c r="H9" s="29"/>
      <c r="I9" s="52">
        <f>IF(H9&lt;75,,IF(H9&lt;75,,SUM(0.8465*(POWER((H9-75),1.42)))))</f>
        <v>0</v>
      </c>
      <c r="J9" s="6">
        <v>300</v>
      </c>
      <c r="K9" s="52">
        <f>IF(J9&lt;220,,IF(J9&lt;220,,SUM(0.14354*(POWER((J9-220),1.4)))))</f>
        <v>66.26724623805482</v>
      </c>
      <c r="L9" s="7">
        <v>4</v>
      </c>
      <c r="M9" s="8" t="s">
        <v>9</v>
      </c>
      <c r="N9" s="77">
        <v>4.45</v>
      </c>
      <c r="O9" s="52">
        <f>IF((L9*60+N9)&lt;0.1,,IF((L9*60+N9)&gt;235,,SUM(0.13279*(POWER((235-(L9*60+N9)),1.85)))))</f>
        <v>0</v>
      </c>
      <c r="P9" s="9">
        <f>SUM(E9,G9,I9,K9,O9)</f>
        <v>217.4588337060619</v>
      </c>
    </row>
    <row r="10" spans="1:16" ht="12.75">
      <c r="A10" s="51"/>
      <c r="B10" s="78" t="s">
        <v>38</v>
      </c>
      <c r="C10" s="79" t="s">
        <v>23</v>
      </c>
      <c r="D10" s="28">
        <v>27.06</v>
      </c>
      <c r="E10" s="52">
        <f>IF(D10&lt;10,,IF(D10&lt;10,,SUM(5.33*(POWER((D10-10),1.1)))))</f>
        <v>120.75472647873221</v>
      </c>
      <c r="F10" s="6">
        <v>11.59</v>
      </c>
      <c r="G10" s="52">
        <f>IF(F10&lt;0.1,,IF(F10&gt;11.5,,SUM(58.015*(POWER((11.5-F10),1.81)))))</f>
        <v>0</v>
      </c>
      <c r="H10" s="12"/>
      <c r="I10" s="52">
        <f>IF(H10&lt;75,,IF(H10&lt;75,,SUM(0.8465*(POWER((H10-75),1.42)))))</f>
        <v>0</v>
      </c>
      <c r="J10" s="6">
        <v>299</v>
      </c>
      <c r="K10" s="52">
        <f>IF(J10&lt;220,,IF(J10&lt;220,,SUM(0.14354*(POWER((J10-220),1.4)))))</f>
        <v>65.1104759053691</v>
      </c>
      <c r="L10" s="75">
        <v>4</v>
      </c>
      <c r="M10" s="6" t="s">
        <v>9</v>
      </c>
      <c r="N10" s="77">
        <v>20.61</v>
      </c>
      <c r="O10" s="52">
        <f>IF((L10*60+N10)&lt;0.1,,IF((L10*60+N10)&gt;235,,SUM(0.13279*(POWER((235-(L10*60+N10)),1.85)))))</f>
        <v>0</v>
      </c>
      <c r="P10" s="9">
        <f>SUM(E10,G10,I10,K10,O10)</f>
        <v>185.8652023841013</v>
      </c>
    </row>
    <row r="11" spans="1:16" ht="12.75">
      <c r="A11" s="51"/>
      <c r="B11" s="32"/>
      <c r="C11" s="33"/>
      <c r="D11" s="29"/>
      <c r="E11" s="52"/>
      <c r="F11" s="4"/>
      <c r="G11" s="52"/>
      <c r="H11" s="29"/>
      <c r="I11" s="52"/>
      <c r="J11" s="6"/>
      <c r="K11" s="52"/>
      <c r="L11" s="7"/>
      <c r="M11" s="8"/>
      <c r="N11" s="77"/>
      <c r="O11" s="52"/>
      <c r="P11" s="8">
        <f>SUM(P6:P9)</f>
        <v>2532.8844899049127</v>
      </c>
    </row>
    <row r="12" spans="1:16" s="11" customFormat="1" ht="12.75">
      <c r="A12" s="88"/>
      <c r="B12" s="92"/>
      <c r="C12" s="93"/>
      <c r="D12" s="70"/>
      <c r="E12" s="5"/>
      <c r="F12" s="13"/>
      <c r="G12" s="5"/>
      <c r="H12" s="70"/>
      <c r="I12" s="5"/>
      <c r="J12" s="12"/>
      <c r="K12" s="5"/>
      <c r="L12" s="7"/>
      <c r="M12" s="8"/>
      <c r="N12" s="89"/>
      <c r="O12" s="5"/>
      <c r="P12" s="8"/>
    </row>
    <row r="13" spans="1:16" ht="12.75">
      <c r="A13" s="51"/>
      <c r="B13" s="32" t="s">
        <v>58</v>
      </c>
      <c r="C13" s="33" t="s">
        <v>64</v>
      </c>
      <c r="D13" s="12">
        <v>38.88</v>
      </c>
      <c r="E13" s="52">
        <f>IF(D13&lt;10,,IF(D13&lt;10,,SUM(5.33*(POWER((D13-10),1.1)))))</f>
        <v>215.46866298881625</v>
      </c>
      <c r="F13" s="4">
        <v>9.08</v>
      </c>
      <c r="G13" s="52">
        <f>IF(F13&lt;0.1,,IF(F13&gt;11.5,,SUM(58.015*(POWER((11.5-F13),1.81)))))</f>
        <v>287.24078768857464</v>
      </c>
      <c r="H13" s="5">
        <v>120</v>
      </c>
      <c r="I13" s="52">
        <f>IF(H13&lt;75,,IF(H13&lt;75,,SUM(0.8465*(POWER((H13-75),1.42)))))</f>
        <v>188.44678475981837</v>
      </c>
      <c r="J13" s="6"/>
      <c r="K13" s="52">
        <f>IF(J13&lt;220,,IF(J13&lt;220,,SUM(0.14354*(POWER((J13-220),1.4)))))</f>
        <v>0</v>
      </c>
      <c r="L13" s="7">
        <v>2</v>
      </c>
      <c r="M13" s="8" t="s">
        <v>9</v>
      </c>
      <c r="N13" s="20">
        <v>34.05</v>
      </c>
      <c r="O13" s="52">
        <f>IF((L13*60+N13)&lt;0.1,,IF((L13*60+N13)&gt;235,,SUM(0.13279*(POWER((235-(L13*60+N13)),1.85)))))</f>
        <v>450.1596340758067</v>
      </c>
      <c r="P13" s="9">
        <f>SUM(E13,G13,I13,K13,O13)</f>
        <v>1141.315869513016</v>
      </c>
    </row>
    <row r="14" spans="1:16" ht="12.75">
      <c r="A14" s="51"/>
      <c r="B14" s="78" t="s">
        <v>26</v>
      </c>
      <c r="C14" s="79" t="s">
        <v>64</v>
      </c>
      <c r="D14" s="6">
        <v>46.56</v>
      </c>
      <c r="E14" s="52">
        <f>IF(D14&lt;10,,IF(D14&lt;10,,SUM(5.33*(POWER((D14-10),1.1)))))</f>
        <v>279.2762567306608</v>
      </c>
      <c r="F14" s="4">
        <v>10.21</v>
      </c>
      <c r="G14" s="52">
        <f>IF(F14&lt;0.1,,IF(F14&gt;11.5,,SUM(58.015*(POWER((11.5-F14),1.81)))))</f>
        <v>91.98302167945317</v>
      </c>
      <c r="H14" s="5">
        <v>140</v>
      </c>
      <c r="I14" s="52">
        <f>IF(H14&lt;75,,IF(H14&lt;75,,SUM(0.8465*(POWER((H14-75),1.42)))))</f>
        <v>317.6610220523158</v>
      </c>
      <c r="J14" s="6"/>
      <c r="K14" s="52">
        <f>IF(J14&lt;220,,IF(J14&lt;220,,SUM(0.14354*(POWER((J14-220),1.4)))))</f>
        <v>0</v>
      </c>
      <c r="L14" s="7">
        <v>2</v>
      </c>
      <c r="M14" s="8" t="s">
        <v>9</v>
      </c>
      <c r="N14" s="20">
        <v>50.06</v>
      </c>
      <c r="O14" s="52">
        <f>IF((L14*60+N14)&lt;0.1,,IF((L14*60+N14)&gt;235,,SUM(0.13279*(POWER((235-(L14*60+N14)),1.85)))))</f>
        <v>299.442263407278</v>
      </c>
      <c r="P14" s="9">
        <f>SUM(E14,G14,I14,K14,O14)</f>
        <v>988.3625638697079</v>
      </c>
    </row>
    <row r="15" spans="1:16" ht="12.75">
      <c r="A15" s="51"/>
      <c r="B15" s="32" t="s">
        <v>27</v>
      </c>
      <c r="C15" s="33" t="s">
        <v>64</v>
      </c>
      <c r="D15" s="28">
        <v>61.25</v>
      </c>
      <c r="E15" s="52">
        <f>IF(D15&lt;10,,IF(D15&lt;10,,SUM(5.33*(POWER((D15-10),1.1)))))</f>
        <v>404.93980158542274</v>
      </c>
      <c r="F15" s="4">
        <v>9.8</v>
      </c>
      <c r="G15" s="52">
        <f>IF(F15&lt;0.1,,IF(F15&gt;11.5,,SUM(58.015*(POWER((11.5-F15),1.81)))))</f>
        <v>151.58381893009383</v>
      </c>
      <c r="H15" s="5"/>
      <c r="I15" s="52">
        <f>IF(H15&lt;75,,IF(H15&lt;75,,SUM(0.8465*(POWER((H15-75),1.42)))))</f>
        <v>0</v>
      </c>
      <c r="J15" s="29">
        <v>381</v>
      </c>
      <c r="K15" s="52">
        <f>IF(J15&lt;220,,IF(J15&lt;220,,SUM(0.14354*(POWER((J15-220),1.4)))))</f>
        <v>176.4124243645524</v>
      </c>
      <c r="L15" s="7">
        <v>3</v>
      </c>
      <c r="M15" s="8" t="s">
        <v>9</v>
      </c>
      <c r="N15" s="77">
        <v>9.13</v>
      </c>
      <c r="O15" s="52">
        <f>IF((L15*60+N15)&lt;0.1,,IF((L15*60+N15)&gt;235,,SUM(0.13279*(POWER((235-(L15*60+N15)),1.85)))))</f>
        <v>157.3959452650973</v>
      </c>
      <c r="P15" s="9">
        <f>SUM(E15,G15,I15,K15,O15)</f>
        <v>890.3319901451663</v>
      </c>
    </row>
    <row r="16" spans="1:16" ht="12.75">
      <c r="A16" s="51"/>
      <c r="B16" s="32" t="s">
        <v>28</v>
      </c>
      <c r="C16" s="33" t="s">
        <v>64</v>
      </c>
      <c r="D16" s="28">
        <v>32.55</v>
      </c>
      <c r="E16" s="52">
        <f>IF(D16&lt;10,,IF(D16&lt;10,,SUM(5.33*(POWER((D16-10),1.1)))))</f>
        <v>164.1301664242057</v>
      </c>
      <c r="F16" s="4">
        <v>9.72</v>
      </c>
      <c r="G16" s="52">
        <f>IF(F16&lt;0.1,,IF(F16&gt;11.5,,SUM(58.015*(POWER((11.5-F16),1.81)))))</f>
        <v>164.7405458959932</v>
      </c>
      <c r="H16" s="5"/>
      <c r="I16" s="52">
        <f>IF(H16&lt;75,,IF(H16&lt;75,,SUM(0.8465*(POWER((H16-75),1.42)))))</f>
        <v>0</v>
      </c>
      <c r="J16" s="29">
        <v>397</v>
      </c>
      <c r="K16" s="52">
        <f>IF(J16&lt;220,,IF(J16&lt;220,,SUM(0.14354*(POWER((J16-220),1.4)))))</f>
        <v>201.43526990734878</v>
      </c>
      <c r="L16" s="7">
        <v>2</v>
      </c>
      <c r="M16" s="8" t="s">
        <v>9</v>
      </c>
      <c r="N16" s="77">
        <v>57.75</v>
      </c>
      <c r="O16" s="52">
        <f>IF((L16*60+N16)&lt;0.1,,IF((L16*60+N16)&gt;235,,SUM(0.13279*(POWER((235-(L16*60+N16)),1.85)))))</f>
        <v>237.1646895733758</v>
      </c>
      <c r="P16" s="9">
        <f>SUM(E16,G16,I16,K16,O16)</f>
        <v>767.4706718009235</v>
      </c>
    </row>
    <row r="17" spans="1:16" ht="12.75">
      <c r="A17" s="51"/>
      <c r="B17" s="25" t="s">
        <v>68</v>
      </c>
      <c r="C17" s="33" t="s">
        <v>64</v>
      </c>
      <c r="D17" s="42">
        <v>32.43</v>
      </c>
      <c r="E17" s="52">
        <f>IF(D17&lt;10,,IF(D17&lt;10,,SUM(5.33*(POWER((D17-10),1.1)))))</f>
        <v>163.16966051865816</v>
      </c>
      <c r="F17" s="4">
        <v>10.08</v>
      </c>
      <c r="G17" s="52">
        <f>IF(F17&lt;0.1,,IF(F17&gt;11.5,,SUM(58.015*(POWER((11.5-F17),1.81)))))</f>
        <v>109.44154109514676</v>
      </c>
      <c r="H17" s="29">
        <v>115</v>
      </c>
      <c r="I17" s="52">
        <f>IF(H17&lt;75,,IF(H17&lt;75,,SUM(0.8465*(POWER((H17-75),1.42)))))</f>
        <v>159.4234305055086</v>
      </c>
      <c r="J17" s="6"/>
      <c r="K17" s="52">
        <f>IF(J17&lt;220,,IF(J17&lt;220,,SUM(0.14354*(POWER((J17-220),1.4)))))</f>
        <v>0</v>
      </c>
      <c r="L17" s="7">
        <v>3</v>
      </c>
      <c r="M17" s="8" t="s">
        <v>9</v>
      </c>
      <c r="N17" s="77">
        <v>5.51</v>
      </c>
      <c r="O17" s="52">
        <f>IF((L17*60+N17)&lt;0.1,,IF((L17*60+N17)&gt;235,,SUM(0.13279*(POWER((235-(L17*60+N17)),1.85)))))</f>
        <v>181.14346065050248</v>
      </c>
      <c r="P17" s="9">
        <f>SUM(E17,G17,I17,K17,O17)</f>
        <v>613.178092769816</v>
      </c>
    </row>
    <row r="18" spans="1:17" ht="12.75">
      <c r="A18" s="51"/>
      <c r="B18" s="32"/>
      <c r="C18" s="33"/>
      <c r="D18" s="12"/>
      <c r="E18" s="52"/>
      <c r="F18" s="4"/>
      <c r="G18" s="52"/>
      <c r="H18" s="5"/>
      <c r="I18" s="52"/>
      <c r="J18" s="6"/>
      <c r="K18" s="52"/>
      <c r="L18" s="7"/>
      <c r="M18" s="8"/>
      <c r="N18" s="20"/>
      <c r="O18" s="52"/>
      <c r="P18" s="8">
        <f>SUM(P13:P16)</f>
        <v>3787.4810953288134</v>
      </c>
      <c r="Q18" s="71"/>
    </row>
    <row r="19" spans="1:16" s="11" customFormat="1" ht="12.75">
      <c r="A19" s="88"/>
      <c r="B19" s="92"/>
      <c r="C19" s="93"/>
      <c r="D19" s="12"/>
      <c r="E19" s="5"/>
      <c r="F19" s="13"/>
      <c r="G19" s="5"/>
      <c r="H19" s="5"/>
      <c r="I19" s="5"/>
      <c r="J19" s="12"/>
      <c r="K19" s="5"/>
      <c r="L19" s="7"/>
      <c r="M19" s="8"/>
      <c r="N19" s="21"/>
      <c r="O19" s="5"/>
      <c r="P19" s="8"/>
    </row>
    <row r="20" spans="1:16" ht="12.75">
      <c r="A20" s="51"/>
      <c r="B20" s="32" t="s">
        <v>55</v>
      </c>
      <c r="C20" s="33" t="s">
        <v>21</v>
      </c>
      <c r="D20" s="28">
        <v>43.95</v>
      </c>
      <c r="E20" s="52">
        <f>IF(D20&lt;10,,IF(D20&lt;10,,SUM(5.33*(POWER((D20-10),1.1)))))</f>
        <v>257.42514468321724</v>
      </c>
      <c r="F20" s="4">
        <v>8.96</v>
      </c>
      <c r="G20" s="52">
        <f>IF(F20&lt;0.1,,IF(F20&gt;11.5,,SUM(58.015*(POWER((11.5-F20),1.81)))))</f>
        <v>313.53737907498316</v>
      </c>
      <c r="H20" s="29">
        <v>125</v>
      </c>
      <c r="I20" s="52">
        <f>IF(H20&lt;75,,IF(H20&lt;75,,SUM(0.8465*(POWER((H20-75),1.42)))))</f>
        <v>218.85897886918931</v>
      </c>
      <c r="J20" s="6"/>
      <c r="K20" s="52">
        <f>IF(J20&lt;220,,IF(J20&lt;220,,SUM(0.14354*(POWER((J20-220),1.4)))))</f>
        <v>0</v>
      </c>
      <c r="L20" s="7">
        <v>2</v>
      </c>
      <c r="M20" s="8" t="s">
        <v>9</v>
      </c>
      <c r="N20" s="77">
        <v>43.02</v>
      </c>
      <c r="O20" s="52">
        <f>IF((L20*60+N20)&lt;0.1,,IF((L20*60+N20)&gt;235,,SUM(0.13279*(POWER((235-(L20*60+N20)),1.85)))))</f>
        <v>362.2490700052615</v>
      </c>
      <c r="P20" s="9">
        <f>SUM(E20,G20,I20,K20,O20)</f>
        <v>1152.0705726326512</v>
      </c>
    </row>
    <row r="21" spans="1:16" ht="12.75">
      <c r="A21" s="51"/>
      <c r="B21" s="78" t="s">
        <v>22</v>
      </c>
      <c r="C21" s="79" t="s">
        <v>21</v>
      </c>
      <c r="D21" s="6">
        <v>27.16</v>
      </c>
      <c r="E21" s="52">
        <f>IF(D21&lt;10,,IF(D21&lt;10,,SUM(5.33*(POWER((D21-10),1.1)))))</f>
        <v>121.53356036596678</v>
      </c>
      <c r="F21" s="4">
        <v>9.55</v>
      </c>
      <c r="G21" s="52">
        <f>IF(F21&lt;0.1,,IF(F21&gt;11.5,,SUM(58.015*(POWER((11.5-F21),1.81)))))</f>
        <v>194.31348601067327</v>
      </c>
      <c r="H21" s="29">
        <v>120</v>
      </c>
      <c r="I21" s="52">
        <f>IF(H21&lt;75,,IF(H21&lt;75,,SUM(0.8465*(POWER((H21-75),1.42)))))</f>
        <v>188.44678475981837</v>
      </c>
      <c r="J21" s="6"/>
      <c r="K21" s="52">
        <f>IF(J21&lt;220,,IF(J21&lt;220,,SUM(0.14354*(POWER((J21-220),1.4)))))</f>
        <v>0</v>
      </c>
      <c r="L21" s="7">
        <v>2</v>
      </c>
      <c r="M21" s="8" t="s">
        <v>9</v>
      </c>
      <c r="N21" s="20">
        <v>39.44</v>
      </c>
      <c r="O21" s="52">
        <f>IF((L21*60+N21)&lt;0.1,,IF((L21*60+N21)&gt;235,,SUM(0.13279*(POWER((235-(L21*60+N21)),1.85)))))</f>
        <v>396.2830318654274</v>
      </c>
      <c r="P21" s="9">
        <f>SUM(E21,G21,I21,K21,O21)</f>
        <v>900.5768630018858</v>
      </c>
    </row>
    <row r="22" spans="1:16" ht="12.75">
      <c r="A22" s="51"/>
      <c r="B22" s="78" t="s">
        <v>53</v>
      </c>
      <c r="C22" s="79" t="s">
        <v>21</v>
      </c>
      <c r="D22" s="28">
        <v>37.07</v>
      </c>
      <c r="E22" s="52">
        <f>IF(D22&lt;10,,IF(D22&lt;10,,SUM(5.33*(POWER((D22-10),1.1)))))</f>
        <v>200.66160903259626</v>
      </c>
      <c r="F22" s="6">
        <v>9.83</v>
      </c>
      <c r="G22" s="52">
        <f>IF(F22&lt;0.1,,IF(F22&gt;11.5,,SUM(58.015*(POWER((11.5-F22),1.81)))))</f>
        <v>146.77669668259307</v>
      </c>
      <c r="H22" s="12"/>
      <c r="I22" s="52">
        <f>IF(H22&lt;75,,IF(H22&lt;75,,SUM(0.8465*(POWER((H22-75),1.42)))))</f>
        <v>0</v>
      </c>
      <c r="J22" s="6">
        <v>360</v>
      </c>
      <c r="K22" s="52">
        <f>IF(J22&lt;220,,IF(J22&lt;220,,SUM(0.14354*(POWER((J22-220),1.4)))))</f>
        <v>145.06150931908064</v>
      </c>
      <c r="L22" s="75">
        <v>2</v>
      </c>
      <c r="M22" s="6" t="s">
        <v>9</v>
      </c>
      <c r="N22" s="77">
        <v>54.48</v>
      </c>
      <c r="O22" s="52">
        <f>IF((L22*60+N22)&lt;0.1,,IF((L22*60+N22)&gt;235,,SUM(0.13279*(POWER((235-(L22*60+N22)),1.85)))))</f>
        <v>262.83207982827844</v>
      </c>
      <c r="P22" s="9">
        <f>SUM(E22,G22,I22,K22,O22)</f>
        <v>755.3318948625484</v>
      </c>
    </row>
    <row r="23" spans="1:16" ht="12.75">
      <c r="A23" s="51"/>
      <c r="B23" s="27" t="s">
        <v>54</v>
      </c>
      <c r="C23" s="73" t="s">
        <v>21</v>
      </c>
      <c r="D23" s="28">
        <v>36.41</v>
      </c>
      <c r="E23" s="52">
        <f>IF(D23&lt;10,,IF(D23&lt;10,,SUM(5.33*(POWER((D23-10),1.1)))))</f>
        <v>195.28660273014495</v>
      </c>
      <c r="F23" s="4">
        <v>9.92</v>
      </c>
      <c r="G23" s="52">
        <f>IF(F23&lt;0.1,,IF(F23&gt;11.5,,SUM(58.015*(POWER((11.5-F23),1.81)))))</f>
        <v>132.77295589567044</v>
      </c>
      <c r="H23" s="5"/>
      <c r="I23" s="52">
        <f>IF(H23&lt;75,,IF(H23&lt;75,,SUM(0.8465*(POWER((H23-75),1.42)))))</f>
        <v>0</v>
      </c>
      <c r="J23" s="6">
        <v>389</v>
      </c>
      <c r="K23" s="52">
        <f>IF(J23&lt;220,,IF(J23&lt;220,,SUM(0.14354*(POWER((J23-220),1.4)))))</f>
        <v>188.80536392208506</v>
      </c>
      <c r="L23" s="76">
        <v>2</v>
      </c>
      <c r="M23" s="8" t="s">
        <v>9</v>
      </c>
      <c r="N23" s="77">
        <v>57.64</v>
      </c>
      <c r="O23" s="52">
        <f>IF((L23*60+N23)&lt;0.1,,IF((L23*60+N23)&gt;235,,SUM(0.13279*(POWER((235-(L23*60+N23)),1.85)))))</f>
        <v>238.00839999829262</v>
      </c>
      <c r="P23" s="9">
        <f>SUM(E23,G23,I23,K23,O23)</f>
        <v>754.8733225461931</v>
      </c>
    </row>
    <row r="24" spans="1:16" ht="12.75">
      <c r="A24" s="51"/>
      <c r="B24" s="32" t="s">
        <v>69</v>
      </c>
      <c r="C24" s="33" t="s">
        <v>21</v>
      </c>
      <c r="D24" s="6">
        <v>37.43</v>
      </c>
      <c r="E24" s="52">
        <f>IF(D24&lt;10,,IF(D24&lt;10,,SUM(5.33*(POWER((D24-10),1.1)))))</f>
        <v>203.5989797519311</v>
      </c>
      <c r="F24" s="4">
        <v>9.51</v>
      </c>
      <c r="G24" s="52">
        <f>IF(F24&lt;0.1,,IF(F24&gt;11.5,,SUM(58.015*(POWER((11.5-F24),1.81)))))</f>
        <v>201.58785552118982</v>
      </c>
      <c r="H24" s="29"/>
      <c r="I24" s="52">
        <f>IF(H24&lt;75,,IF(H24&lt;75,,SUM(0.8465*(POWER((H24-75),1.42)))))</f>
        <v>0</v>
      </c>
      <c r="J24" s="6">
        <v>390</v>
      </c>
      <c r="K24" s="52">
        <f>IF(J24&lt;220,,IF(J24&lt;220,,SUM(0.14354*(POWER((J24-220),1.4)))))</f>
        <v>190.3712808084254</v>
      </c>
      <c r="L24" s="7"/>
      <c r="M24" s="8" t="s">
        <v>9</v>
      </c>
      <c r="N24" s="77"/>
      <c r="O24" s="52">
        <f>IF((L24*60+N24)&lt;0.1,,IF((L24*60+N24)&gt;235,,SUM(0.13279*(POWER((235-(L24*60+N24)),1.85)))))</f>
        <v>0</v>
      </c>
      <c r="P24" s="9">
        <f>SUM(E24,G24,I24,K24,O24)</f>
        <v>595.5581160815464</v>
      </c>
    </row>
    <row r="25" spans="1:16" ht="12.75">
      <c r="A25" s="51"/>
      <c r="B25" s="32"/>
      <c r="C25" s="33"/>
      <c r="D25" s="28"/>
      <c r="E25" s="52"/>
      <c r="F25" s="4"/>
      <c r="G25" s="52"/>
      <c r="H25" s="29"/>
      <c r="I25" s="52"/>
      <c r="J25" s="6"/>
      <c r="K25" s="52"/>
      <c r="L25" s="7"/>
      <c r="M25" s="8"/>
      <c r="N25" s="77"/>
      <c r="O25" s="52"/>
      <c r="P25" s="8">
        <f>SUM(P20:P23)</f>
        <v>3562.852653043278</v>
      </c>
    </row>
    <row r="26" spans="1:16" s="11" customFormat="1" ht="12.75">
      <c r="A26" s="88"/>
      <c r="B26" s="92"/>
      <c r="C26" s="93"/>
      <c r="D26" s="90"/>
      <c r="E26" s="5"/>
      <c r="F26" s="13"/>
      <c r="G26" s="5"/>
      <c r="H26" s="70"/>
      <c r="I26" s="5"/>
      <c r="J26" s="12"/>
      <c r="K26" s="5"/>
      <c r="L26" s="7"/>
      <c r="M26" s="8"/>
      <c r="N26" s="89"/>
      <c r="O26" s="5"/>
      <c r="P26" s="8"/>
    </row>
    <row r="27" spans="1:16" ht="12.75">
      <c r="A27" s="51"/>
      <c r="B27" s="32" t="s">
        <v>62</v>
      </c>
      <c r="C27" s="33" t="s">
        <v>67</v>
      </c>
      <c r="D27" s="28">
        <v>53.88</v>
      </c>
      <c r="E27" s="52">
        <f>IF(D27&lt;10,,IF(D27&lt;10,,SUM(5.33*(POWER((D27-10),1.1)))))</f>
        <v>341.36617807307226</v>
      </c>
      <c r="F27" s="4">
        <v>9.17</v>
      </c>
      <c r="G27" s="52">
        <f>IF(F27&lt;0.1,,IF(F27&gt;11.5,,SUM(58.015*(POWER((11.5-F27),1.81)))))</f>
        <v>268.19736931081945</v>
      </c>
      <c r="H27" s="5"/>
      <c r="I27" s="52">
        <f>IF(H27&lt;75,,IF(H27&lt;75,,SUM(0.8465*(POWER((H27-75),1.42)))))</f>
        <v>0</v>
      </c>
      <c r="J27" s="29">
        <v>402</v>
      </c>
      <c r="K27" s="52">
        <f>IF(J27&lt;220,,IF(J27&lt;220,,SUM(0.14354*(POWER((J27-220),1.4)))))</f>
        <v>209.44639278561294</v>
      </c>
      <c r="L27" s="7">
        <v>2</v>
      </c>
      <c r="M27" s="8" t="s">
        <v>9</v>
      </c>
      <c r="N27" s="77">
        <v>46.05</v>
      </c>
      <c r="O27" s="52">
        <f>IF((L27*60+N27)&lt;0.1,,IF((L27*60+N27)&gt;235,,SUM(0.13279*(POWER((235-(L27*60+N27)),1.85)))))</f>
        <v>334.5444052446859</v>
      </c>
      <c r="P27" s="9">
        <f>SUM(E27,G27,I27,K27,O27)</f>
        <v>1153.5543454141907</v>
      </c>
    </row>
    <row r="28" spans="1:16" ht="12.75">
      <c r="A28" s="51"/>
      <c r="B28" s="32" t="s">
        <v>61</v>
      </c>
      <c r="C28" s="33" t="s">
        <v>67</v>
      </c>
      <c r="D28" s="28">
        <v>41.17</v>
      </c>
      <c r="E28" s="52">
        <f>IF(D28&lt;10,,IF(D28&lt;10,,SUM(5.33*(POWER((D28-10),1.1)))))</f>
        <v>234.33528725789105</v>
      </c>
      <c r="F28" s="4">
        <v>8.82</v>
      </c>
      <c r="G28" s="52">
        <f>IF(F28&lt;0.1,,IF(F28&gt;11.5,,SUM(58.015*(POWER((11.5-F28),1.81)))))</f>
        <v>345.51290559127295</v>
      </c>
      <c r="H28" s="5"/>
      <c r="I28" s="52">
        <f>IF(H28&lt;75,,IF(H28&lt;75,,SUM(0.8465*(POWER((H28-75),1.42)))))</f>
        <v>0</v>
      </c>
      <c r="J28" s="6">
        <v>399</v>
      </c>
      <c r="K28" s="52">
        <f>IF(J28&lt;220,,IF(J28&lt;220,,SUM(0.14354*(POWER((J28-220),1.4)))))</f>
        <v>204.6290015844488</v>
      </c>
      <c r="L28" s="7">
        <v>2</v>
      </c>
      <c r="M28" s="8" t="s">
        <v>9</v>
      </c>
      <c r="N28" s="77">
        <v>54.49</v>
      </c>
      <c r="O28" s="52">
        <f>IF((L28*60+N28)&lt;0.1,,IF((L28*60+N28)&gt;235,,SUM(0.13279*(POWER((235-(L28*60+N28)),1.85)))))</f>
        <v>262.75174189017855</v>
      </c>
      <c r="P28" s="9">
        <f>SUM(E28,G28,I28,K28,O28)</f>
        <v>1047.2289363237915</v>
      </c>
    </row>
    <row r="29" spans="1:16" ht="12.75">
      <c r="A29" s="51"/>
      <c r="B29" s="32" t="s">
        <v>59</v>
      </c>
      <c r="C29" s="33" t="s">
        <v>67</v>
      </c>
      <c r="D29" s="6">
        <v>29.09</v>
      </c>
      <c r="E29" s="52">
        <f>IF(D29&lt;10,,IF(D29&lt;10,,SUM(5.33*(POWER((D29-10),1.1)))))</f>
        <v>136.65128824868052</v>
      </c>
      <c r="F29" s="4">
        <v>9.73</v>
      </c>
      <c r="G29" s="52">
        <f>IF(F29&lt;0.1,,IF(F29&gt;11.5,,SUM(58.015*(POWER((11.5-F29),1.81)))))</f>
        <v>163.06918801884765</v>
      </c>
      <c r="H29" s="29">
        <v>110</v>
      </c>
      <c r="I29" s="52">
        <f>IF(H29&lt;75,,IF(H29&lt;75,,SUM(0.8465*(POWER((H29-75),1.42)))))</f>
        <v>131.887484626905</v>
      </c>
      <c r="J29" s="6"/>
      <c r="K29" s="52">
        <f>IF(J29&lt;220,,IF(J29&lt;220,,SUM(0.14354*(POWER((J29-220),1.4)))))</f>
        <v>0</v>
      </c>
      <c r="L29" s="7">
        <v>2</v>
      </c>
      <c r="M29" s="8" t="s">
        <v>9</v>
      </c>
      <c r="N29" s="77">
        <v>59.79</v>
      </c>
      <c r="O29" s="52">
        <f>IF((L29*60+N29)&lt;0.1,,IF((L29*60+N29)&gt;235,,SUM(0.13279*(POWER((235-(L29*60+N29)),1.85)))))</f>
        <v>221.7676544370888</v>
      </c>
      <c r="P29" s="9">
        <f>SUM(E29,G29,I29,K29,O29)</f>
        <v>653.375615331522</v>
      </c>
    </row>
    <row r="30" spans="1:16" ht="12.75">
      <c r="A30" s="51"/>
      <c r="B30" s="32" t="s">
        <v>60</v>
      </c>
      <c r="C30" s="33" t="s">
        <v>67</v>
      </c>
      <c r="D30" s="6">
        <v>41.91</v>
      </c>
      <c r="E30" s="52">
        <f>IF(D30&lt;10,,IF(D30&lt;10,,SUM(5.33*(POWER((D30-10),1.1)))))</f>
        <v>240.46213215628774</v>
      </c>
      <c r="F30" s="4">
        <v>11.88</v>
      </c>
      <c r="G30" s="52">
        <f>IF(F30&lt;0.1,,IF(F30&gt;11.5,,SUM(58.015*(POWER((11.5-F30),1.81)))))</f>
        <v>0</v>
      </c>
      <c r="H30" s="5">
        <v>105</v>
      </c>
      <c r="I30" s="52">
        <f>IF(H30&lt;75,,IF(H30&lt;75,,SUM(0.8465*(POWER((H30-75),1.42)))))</f>
        <v>105.95931551623404</v>
      </c>
      <c r="J30" s="29"/>
      <c r="K30" s="52">
        <f>IF(J30&lt;220,,IF(J30&lt;220,,SUM(0.14354*(POWER((J30-220),1.4)))))</f>
        <v>0</v>
      </c>
      <c r="L30" s="7">
        <v>3</v>
      </c>
      <c r="M30" s="8" t="s">
        <v>9</v>
      </c>
      <c r="N30" s="77">
        <v>14.37</v>
      </c>
      <c r="O30" s="52">
        <f>IF((L30*60+N30)&lt;0.1,,IF((L30*60+N30)&gt;235,,SUM(0.13279*(POWER((235-(L30*60+N30)),1.85)))))</f>
        <v>125.75694895334449</v>
      </c>
      <c r="P30" s="9">
        <f>SUM(E30,G30,I30,K30,O30)</f>
        <v>472.17839662586624</v>
      </c>
    </row>
    <row r="31" spans="1:16" ht="12.75">
      <c r="A31" s="51"/>
      <c r="B31" s="32" t="s">
        <v>63</v>
      </c>
      <c r="C31" s="33" t="s">
        <v>67</v>
      </c>
      <c r="D31" s="6">
        <v>17.27</v>
      </c>
      <c r="E31" s="52">
        <f>IF(D31&lt;10,,IF(D31&lt;10,,SUM(5.33*(POWER((D31-10),1.1)))))</f>
        <v>47.251441380303696</v>
      </c>
      <c r="F31" s="4">
        <v>10.78</v>
      </c>
      <c r="G31" s="52">
        <f>IF(F31&lt;0.1,,IF(F31&gt;11.5,,SUM(58.015*(POWER((11.5-F31),1.81)))))</f>
        <v>32.01194891130008</v>
      </c>
      <c r="H31" s="5"/>
      <c r="I31" s="52">
        <f>IF(H31&lt;75,,IF(H31&lt;75,,SUM(0.8465*(POWER((H31-75),1.42)))))</f>
        <v>0</v>
      </c>
      <c r="J31" s="6">
        <v>351</v>
      </c>
      <c r="K31" s="52">
        <f>IF(J31&lt;220,,IF(J31&lt;220,,SUM(0.14354*(POWER((J31-220),1.4)))))</f>
        <v>132.17604595512498</v>
      </c>
      <c r="L31" s="7">
        <v>3</v>
      </c>
      <c r="M31" s="8" t="s">
        <v>9</v>
      </c>
      <c r="N31" s="20">
        <v>23.22</v>
      </c>
      <c r="O31" s="52">
        <f>IF((L31*60+N31)&lt;0.1,,IF((L31*60+N31)&gt;235,,SUM(0.13279*(POWER((235-(L31*60+N31)),1.85)))))</f>
        <v>79.82704861278854</v>
      </c>
      <c r="P31" s="9">
        <f>SUM(E31,G31,I31,K31,O31)</f>
        <v>291.2664848595173</v>
      </c>
    </row>
    <row r="32" spans="1:16" ht="12.75">
      <c r="A32" s="51"/>
      <c r="B32" s="32"/>
      <c r="C32" s="33"/>
      <c r="D32" s="28"/>
      <c r="E32" s="52"/>
      <c r="F32" s="4"/>
      <c r="G32" s="52"/>
      <c r="H32" s="5"/>
      <c r="I32" s="52"/>
      <c r="J32" s="6"/>
      <c r="K32" s="52"/>
      <c r="L32" s="7"/>
      <c r="M32" s="8"/>
      <c r="N32" s="77"/>
      <c r="O32" s="52"/>
      <c r="P32" s="8">
        <f>SUM(P27:P30)</f>
        <v>3326.3372936953706</v>
      </c>
    </row>
    <row r="33" spans="1:16" s="11" customFormat="1" ht="12.75">
      <c r="A33" s="88"/>
      <c r="B33" s="92"/>
      <c r="C33" s="93"/>
      <c r="D33" s="90"/>
      <c r="E33" s="5"/>
      <c r="F33" s="13"/>
      <c r="G33" s="5"/>
      <c r="H33" s="5"/>
      <c r="I33" s="5"/>
      <c r="J33" s="12"/>
      <c r="K33" s="5"/>
      <c r="L33" s="7"/>
      <c r="M33" s="8"/>
      <c r="N33" s="89"/>
      <c r="O33" s="5"/>
      <c r="P33" s="8"/>
    </row>
    <row r="34" spans="1:16" ht="12.75">
      <c r="A34" s="51"/>
      <c r="B34" s="32" t="s">
        <v>70</v>
      </c>
      <c r="C34" s="33" t="s">
        <v>20</v>
      </c>
      <c r="D34" s="6">
        <v>50.09</v>
      </c>
      <c r="E34" s="52">
        <f>IF(D34&lt;10,,IF(D34&lt;10,,SUM(5.33*(POWER((D34-10),1.1)))))</f>
        <v>309.07713003003767</v>
      </c>
      <c r="F34" s="4">
        <v>8.64</v>
      </c>
      <c r="G34" s="52">
        <f>IF(F34&lt;0.1,,IF(F34&gt;11.5,,SUM(58.015*(POWER((11.5-F34),1.81)))))</f>
        <v>388.6537089313738</v>
      </c>
      <c r="H34" s="29">
        <v>120</v>
      </c>
      <c r="I34" s="52">
        <f>IF(H34&lt;75,,IF(H34&lt;75,,SUM(0.8465*(POWER((H34-75),1.42)))))</f>
        <v>188.44678475981837</v>
      </c>
      <c r="J34" s="6"/>
      <c r="K34" s="52">
        <f>IF(J34&lt;220,,IF(J34&lt;220,,SUM(0.14354*(POWER((J34-220),1.4)))))</f>
        <v>0</v>
      </c>
      <c r="L34" s="7">
        <v>2</v>
      </c>
      <c r="M34" s="8" t="s">
        <v>9</v>
      </c>
      <c r="N34" s="20">
        <v>53.3</v>
      </c>
      <c r="O34" s="52">
        <f>IF((L34*60+N34)&lt;0.1,,IF((L34*60+N34)&gt;235,,SUM(0.13279*(POWER((235-(L34*60+N34)),1.85)))))</f>
        <v>272.3911068111031</v>
      </c>
      <c r="P34" s="9">
        <f>SUM(E34,G34,I34,K34,O34)</f>
        <v>1158.568730532333</v>
      </c>
    </row>
    <row r="35" spans="1:16" ht="12.75">
      <c r="A35" s="51"/>
      <c r="B35" s="32" t="s">
        <v>57</v>
      </c>
      <c r="C35" s="33" t="s">
        <v>20</v>
      </c>
      <c r="D35" s="29">
        <v>40.37</v>
      </c>
      <c r="E35" s="52">
        <f>IF(D35&lt;10,,IF(D35&lt;10,,SUM(5.33*(POWER((D35-10),1.1)))))</f>
        <v>227.72802523520312</v>
      </c>
      <c r="F35" s="4">
        <v>8.79</v>
      </c>
      <c r="G35" s="52">
        <f>IF(F35&lt;0.1,,IF(F35&gt;11.5,,SUM(58.015*(POWER((11.5-F35),1.81)))))</f>
        <v>352.54512454511763</v>
      </c>
      <c r="H35" s="5">
        <v>120</v>
      </c>
      <c r="I35" s="52">
        <f>IF(H35&lt;75,,IF(H35&lt;75,,SUM(0.8465*(POWER((H35-75),1.42)))))</f>
        <v>188.44678475981837</v>
      </c>
      <c r="J35" s="29"/>
      <c r="K35" s="52">
        <f>IF(J35&lt;220,,IF(J35&lt;220,,SUM(0.14354*(POWER((J35-220),1.4)))))</f>
        <v>0</v>
      </c>
      <c r="L35" s="7">
        <v>3</v>
      </c>
      <c r="M35" s="8" t="s">
        <v>9</v>
      </c>
      <c r="N35" s="77">
        <v>15.14</v>
      </c>
      <c r="O35" s="52">
        <f>IF((L35*60+N35)&lt;0.1,,IF((L35*60+N35)&gt;235,,SUM(0.13279*(POWER((235-(L35*60+N35)),1.85)))))</f>
        <v>121.38341883285631</v>
      </c>
      <c r="P35" s="9">
        <f>SUM(E35,G35,I35,K35,O35)</f>
        <v>890.1033533729953</v>
      </c>
    </row>
    <row r="36" spans="1:16" ht="12.75">
      <c r="A36" s="51"/>
      <c r="B36" s="32" t="s">
        <v>32</v>
      </c>
      <c r="C36" s="33" t="s">
        <v>20</v>
      </c>
      <c r="D36" s="28">
        <v>33.13</v>
      </c>
      <c r="E36" s="52">
        <f>IF(D36&lt;10,,IF(D36&lt;10,,SUM(5.33*(POWER((D36-10),1.1)))))</f>
        <v>168.7797755760188</v>
      </c>
      <c r="F36" s="4">
        <v>9.08</v>
      </c>
      <c r="G36" s="52">
        <f>IF(F36&lt;0.1,,IF(F36&gt;11.5,,SUM(58.015*(POWER((11.5-F36),1.81)))))</f>
        <v>287.24078768857464</v>
      </c>
      <c r="H36" s="5">
        <v>120</v>
      </c>
      <c r="I36" s="52">
        <f>IF(H36&lt;75,,IF(H36&lt;75,,SUM(0.8465*(POWER((H36-75),1.42)))))</f>
        <v>188.44678475981837</v>
      </c>
      <c r="J36" s="29"/>
      <c r="K36" s="52">
        <f>IF(J36&lt;220,,IF(J36&lt;220,,SUM(0.14354*(POWER((J36-220),1.4)))))</f>
        <v>0</v>
      </c>
      <c r="L36" s="7">
        <v>3</v>
      </c>
      <c r="M36" s="8" t="s">
        <v>9</v>
      </c>
      <c r="N36" s="77">
        <v>5.03</v>
      </c>
      <c r="O36" s="52">
        <f>IF((L36*60+N36)&lt;0.1,,IF((L36*60+N36)&gt;235,,SUM(0.13279*(POWER((235-(L36*60+N36)),1.85)))))</f>
        <v>184.40711240946436</v>
      </c>
      <c r="P36" s="9">
        <f>SUM(E36,G36,I36,K36,O36)</f>
        <v>828.8744604338762</v>
      </c>
    </row>
    <row r="37" spans="1:16" ht="12.75">
      <c r="A37" s="51"/>
      <c r="B37" s="32" t="s">
        <v>31</v>
      </c>
      <c r="C37" s="33" t="s">
        <v>20</v>
      </c>
      <c r="D37" s="6">
        <v>37.94</v>
      </c>
      <c r="E37" s="52">
        <f>IF(D37&lt;10,,IF(D37&lt;10,,SUM(5.33*(POWER((D37-10),1.1)))))</f>
        <v>207.76684788971548</v>
      </c>
      <c r="F37" s="4">
        <v>9.85</v>
      </c>
      <c r="G37" s="52">
        <f>IF(F37&lt;0.1,,IF(F37&gt;11.5,,SUM(58.015*(POWER((11.5-F37),1.81)))))</f>
        <v>143.6105136721443</v>
      </c>
      <c r="H37" s="5"/>
      <c r="I37" s="52">
        <f>IF(H37&lt;75,,IF(H37&lt;75,,SUM(0.8465*(POWER((H37-75),1.42)))))</f>
        <v>0</v>
      </c>
      <c r="J37" s="29">
        <v>361</v>
      </c>
      <c r="K37" s="52">
        <f>IF(J37&lt;220,,IF(J37&lt;220,,SUM(0.14354*(POWER((J37-220),1.4)))))</f>
        <v>146.5141937675357</v>
      </c>
      <c r="L37" s="7">
        <v>2</v>
      </c>
      <c r="M37" s="8" t="s">
        <v>9</v>
      </c>
      <c r="N37" s="20">
        <v>59.6</v>
      </c>
      <c r="O37" s="52">
        <f>IF((L37*60+N37)&lt;0.1,,IF((L37*60+N37)&gt;235,,SUM(0.13279*(POWER((235-(L37*60+N37)),1.85)))))</f>
        <v>223.1816251370697</v>
      </c>
      <c r="P37" s="9">
        <f>SUM(E37,G37,I37,K37,O37)</f>
        <v>721.0731804664651</v>
      </c>
    </row>
    <row r="38" spans="1:16" ht="12.75">
      <c r="A38" s="51"/>
      <c r="B38" s="32" t="s">
        <v>56</v>
      </c>
      <c r="C38" s="33" t="s">
        <v>20</v>
      </c>
      <c r="D38" s="6">
        <v>38.19</v>
      </c>
      <c r="E38" s="52">
        <f>IF(D38&lt;10,,IF(D38&lt;10,,SUM(5.33*(POWER((D38-10),1.1)))))</f>
        <v>209.81270961876385</v>
      </c>
      <c r="F38" s="4">
        <v>10.38</v>
      </c>
      <c r="G38" s="52">
        <f>IF(F38&lt;0.1,,IF(F38&gt;11.5,,SUM(58.015*(POWER((11.5-F38),1.81)))))</f>
        <v>71.22376338955092</v>
      </c>
      <c r="H38" s="29"/>
      <c r="I38" s="52">
        <f>IF(H38&lt;75,,IF(H38&lt;75,,SUM(0.8465*(POWER((H38-75),1.42)))))</f>
        <v>0</v>
      </c>
      <c r="J38" s="6">
        <v>316</v>
      </c>
      <c r="K38" s="52">
        <f>IF(J38&lt;220,,IF(J38&lt;220,,SUM(0.14354*(POWER((J38-220),1.4)))))</f>
        <v>85.53673485304728</v>
      </c>
      <c r="L38" s="7">
        <v>3</v>
      </c>
      <c r="M38" s="8" t="s">
        <v>9</v>
      </c>
      <c r="N38" s="77">
        <v>43.86</v>
      </c>
      <c r="O38" s="52">
        <f>IF((L38*60+N38)&lt;0.1,,IF((L38*60+N38)&gt;235,,SUM(0.13279*(POWER((235-(L38*60+N38)),1.85)))))</f>
        <v>11.478971403093302</v>
      </c>
      <c r="P38" s="9">
        <f>SUM(E38,G38,I38,K38,O38)</f>
        <v>378.05217926445533</v>
      </c>
    </row>
    <row r="39" spans="1:16" ht="12.75">
      <c r="A39" s="51"/>
      <c r="B39" s="32"/>
      <c r="C39" s="33"/>
      <c r="D39" s="29"/>
      <c r="E39" s="52"/>
      <c r="F39" s="4"/>
      <c r="G39" s="52"/>
      <c r="H39" s="5"/>
      <c r="I39" s="52"/>
      <c r="J39" s="29"/>
      <c r="K39" s="52"/>
      <c r="L39" s="7"/>
      <c r="M39" s="8"/>
      <c r="N39" s="77"/>
      <c r="O39" s="52"/>
      <c r="P39" s="8">
        <f>SUM(P34:P37)</f>
        <v>3598.6197248056696</v>
      </c>
    </row>
    <row r="40" spans="1:16" s="11" customFormat="1" ht="12.75">
      <c r="A40" s="88"/>
      <c r="B40" s="92"/>
      <c r="C40" s="93"/>
      <c r="D40" s="70"/>
      <c r="E40" s="5"/>
      <c r="F40" s="13"/>
      <c r="G40" s="5"/>
      <c r="H40" s="5"/>
      <c r="I40" s="5"/>
      <c r="J40" s="70"/>
      <c r="K40" s="5"/>
      <c r="L40" s="7"/>
      <c r="M40" s="8"/>
      <c r="N40" s="89"/>
      <c r="O40" s="5"/>
      <c r="P40" s="8"/>
    </row>
    <row r="41" spans="1:16" ht="12.75">
      <c r="A41" s="51"/>
      <c r="B41" s="32" t="s">
        <v>50</v>
      </c>
      <c r="C41" s="33" t="s">
        <v>10</v>
      </c>
      <c r="D41" s="28">
        <v>31.98</v>
      </c>
      <c r="E41" s="52">
        <f>IF(D41&lt;10,,IF(D41&lt;10,,SUM(5.33*(POWER((D41-10),1.1)))))</f>
        <v>159.57235920060015</v>
      </c>
      <c r="F41" s="4">
        <v>9.48</v>
      </c>
      <c r="G41" s="52">
        <f>IF(F41&lt;0.1,,IF(F41&gt;11.5,,SUM(58.015*(POWER((11.5-F41),1.81)))))</f>
        <v>207.12202108971258</v>
      </c>
      <c r="H41" s="29">
        <v>115</v>
      </c>
      <c r="I41" s="52">
        <f>IF(H41&lt;75,,IF(H41&lt;75,,SUM(0.8465*(POWER((H41-75),1.42)))))</f>
        <v>159.4234305055086</v>
      </c>
      <c r="J41" s="6"/>
      <c r="K41" s="52">
        <f>IF(J41&lt;220,,IF(J41&lt;220,,SUM(0.14354*(POWER((J41-220),1.4)))))</f>
        <v>0</v>
      </c>
      <c r="L41" s="7">
        <v>2</v>
      </c>
      <c r="M41" s="8" t="s">
        <v>9</v>
      </c>
      <c r="N41" s="77">
        <v>54.75</v>
      </c>
      <c r="O41" s="52">
        <f>IF((L41*60+N41)&lt;0.1,,IF((L41*60+N41)&gt;235,,SUM(0.13279*(POWER((235-(L41*60+N41)),1.85)))))</f>
        <v>260.66691717496394</v>
      </c>
      <c r="P41" s="9">
        <f>SUM(E41,G41,I41,K41,O41)</f>
        <v>786.7847279707853</v>
      </c>
    </row>
    <row r="42" spans="1:16" ht="12.75">
      <c r="A42" s="51"/>
      <c r="B42" s="27" t="s">
        <v>52</v>
      </c>
      <c r="C42" s="73" t="s">
        <v>10</v>
      </c>
      <c r="D42" s="28">
        <v>31.35</v>
      </c>
      <c r="E42" s="52">
        <f>IF(D42&lt;10,,IF(D42&lt;10,,SUM(5.33*(POWER((D42-10),1.1)))))</f>
        <v>154.54852919200727</v>
      </c>
      <c r="F42" s="4">
        <v>10</v>
      </c>
      <c r="G42" s="52">
        <f>IF(F42&lt;0.1,,IF(F42&gt;11.5,,SUM(58.015*(POWER((11.5-F42),1.81)))))</f>
        <v>120.85523730845428</v>
      </c>
      <c r="H42" s="5">
        <v>105</v>
      </c>
      <c r="I42" s="52">
        <f>IF(H42&lt;75,,IF(H42&lt;75,,SUM(0.8465*(POWER((H42-75),1.42)))))</f>
        <v>105.95931551623404</v>
      </c>
      <c r="J42" s="6"/>
      <c r="K42" s="52">
        <f>IF(J42&lt;220,,IF(J42&lt;220,,SUM(0.14354*(POWER((J42-220),1.4)))))</f>
        <v>0</v>
      </c>
      <c r="L42" s="75">
        <v>3</v>
      </c>
      <c r="M42" s="8" t="s">
        <v>9</v>
      </c>
      <c r="N42" s="77">
        <v>7.95</v>
      </c>
      <c r="O42" s="52">
        <f>IF((L42*60+N42)&lt;0.1,,IF((L42*60+N42)&gt;235,,SUM(0.13279*(POWER((235-(L42*60+N42)),1.85)))))</f>
        <v>164.9683696079523</v>
      </c>
      <c r="P42" s="9">
        <f>SUM(E42,G42,I42,K42,O42)</f>
        <v>546.3314516246478</v>
      </c>
    </row>
    <row r="43" spans="1:16" ht="12.75">
      <c r="A43" s="51"/>
      <c r="B43" s="26" t="s">
        <v>49</v>
      </c>
      <c r="C43" s="33" t="s">
        <v>10</v>
      </c>
      <c r="D43" s="42">
        <v>21.14</v>
      </c>
      <c r="E43" s="52">
        <f>IF(D43&lt;10,,IF(D43&lt;10,,SUM(5.33*(POWER((D43-10),1.1)))))</f>
        <v>75.56156059408437</v>
      </c>
      <c r="F43" s="4">
        <v>9.65</v>
      </c>
      <c r="G43" s="52">
        <f>IF(F43&lt;0.1,,IF(F43&gt;11.5,,SUM(58.015*(POWER((11.5-F43),1.81)))))</f>
        <v>176.65304383780082</v>
      </c>
      <c r="H43" s="5"/>
      <c r="I43" s="52">
        <f>IF(H43&lt;75,,IF(H43&lt;75,,SUM(0.8465*(POWER((H43-75),1.42)))))</f>
        <v>0</v>
      </c>
      <c r="J43" s="29">
        <v>345</v>
      </c>
      <c r="K43" s="52">
        <f>IF(J43&lt;220,,IF(J43&lt;220,,SUM(0.14354*(POWER((J43-220),1.4)))))</f>
        <v>123.77899725383928</v>
      </c>
      <c r="L43" s="7">
        <v>3</v>
      </c>
      <c r="M43" s="8" t="s">
        <v>9</v>
      </c>
      <c r="N43" s="77">
        <v>10.37</v>
      </c>
      <c r="O43" s="52">
        <f>IF((L43*60+N43)&lt;0.1,,IF((L43*60+N43)&gt;235,,SUM(0.13279*(POWER((235-(L43*60+N43)),1.85)))))</f>
        <v>149.61499126437855</v>
      </c>
      <c r="P43" s="9">
        <f>SUM(E43,G43,I43,K43,O43)</f>
        <v>525.608592950103</v>
      </c>
    </row>
    <row r="44" spans="1:16" ht="12.75">
      <c r="A44" s="51"/>
      <c r="B44" s="32" t="s">
        <v>51</v>
      </c>
      <c r="C44" s="33" t="s">
        <v>10</v>
      </c>
      <c r="D44" s="34">
        <v>29.69</v>
      </c>
      <c r="E44" s="52">
        <f>IF(D44&lt;10,,IF(D44&lt;10,,SUM(5.33*(POWER((D44-10),1.1)))))</f>
        <v>141.38309899181994</v>
      </c>
      <c r="F44" s="4">
        <v>10.36</v>
      </c>
      <c r="G44" s="52">
        <f>IF(F44&lt;0.1,,IF(F44&gt;11.5,,SUM(58.015*(POWER((11.5-F44),1.81)))))</f>
        <v>73.5424472226182</v>
      </c>
      <c r="H44" s="29"/>
      <c r="I44" s="52">
        <f>IF(H44&lt;75,,IF(H44&lt;75,,SUM(0.8465*(POWER((H44-75),1.42)))))</f>
        <v>0</v>
      </c>
      <c r="J44" s="6">
        <v>357</v>
      </c>
      <c r="K44" s="52">
        <f>IF(J44&lt;220,,IF(J44&lt;220,,SUM(0.14354*(POWER((J44-220),1.4)))))</f>
        <v>140.72839542970837</v>
      </c>
      <c r="L44" s="7">
        <v>3</v>
      </c>
      <c r="M44" s="8" t="s">
        <v>9</v>
      </c>
      <c r="N44" s="77">
        <v>36.96</v>
      </c>
      <c r="O44" s="52">
        <f>IF((L44*60+N44)&lt;0.1,,IF((L44*60+N44)&gt;235,,SUM(0.13279*(POWER((235-(L44*60+N44)),1.85)))))</f>
        <v>28.002896635542967</v>
      </c>
      <c r="P44" s="9">
        <f>SUM(E44,G44,I44,K44,O44)</f>
        <v>383.65683827968945</v>
      </c>
    </row>
    <row r="45" spans="1:16" ht="12.75">
      <c r="A45" s="51"/>
      <c r="B45" s="78" t="s">
        <v>66</v>
      </c>
      <c r="C45" s="79" t="s">
        <v>10</v>
      </c>
      <c r="D45" s="29">
        <v>28.19</v>
      </c>
      <c r="E45" s="52">
        <f>IF(D45&lt;10,,IF(D45&lt;10,,SUM(5.33*(POWER((D45-10),1.1)))))</f>
        <v>129.58155224020962</v>
      </c>
      <c r="F45" s="6">
        <v>10.42</v>
      </c>
      <c r="G45" s="52">
        <f>IF(F45&lt;0.1,,IF(F45&gt;11.5,,SUM(58.015*(POWER((11.5-F45),1.81)))))</f>
        <v>66.68640321263949</v>
      </c>
      <c r="H45" s="12">
        <v>105</v>
      </c>
      <c r="I45" s="52">
        <f>IF(H45&lt;75,,IF(H45&lt;75,,SUM(0.8465*(POWER((H45-75),1.42)))))</f>
        <v>105.95931551623404</v>
      </c>
      <c r="J45" s="6"/>
      <c r="K45" s="52">
        <f>IF(J45&lt;220,,IF(J45&lt;220,,SUM(0.14354*(POWER((J45-220),1.4)))))</f>
        <v>0</v>
      </c>
      <c r="L45" s="75">
        <v>3</v>
      </c>
      <c r="M45" s="6" t="s">
        <v>9</v>
      </c>
      <c r="N45" s="77">
        <v>31.1</v>
      </c>
      <c r="O45" s="52">
        <f>IF((L45*60+N45)&lt;0.1,,IF((L45*60+N45)&gt;235,,SUM(0.13279*(POWER((235-(L45*60+N45)),1.85)))))</f>
        <v>47.11958834786419</v>
      </c>
      <c r="P45" s="9">
        <f>SUM(E45,G45,I45,K45,O45)</f>
        <v>349.3468593169473</v>
      </c>
    </row>
    <row r="46" spans="1:16" ht="12.75">
      <c r="A46" s="51"/>
      <c r="B46" s="32"/>
      <c r="C46" s="33"/>
      <c r="D46" s="28"/>
      <c r="E46" s="52"/>
      <c r="F46" s="4"/>
      <c r="G46" s="52"/>
      <c r="H46" s="29"/>
      <c r="I46" s="52"/>
      <c r="J46" s="6"/>
      <c r="K46" s="52"/>
      <c r="L46" s="7"/>
      <c r="M46" s="8"/>
      <c r="N46" s="77"/>
      <c r="O46" s="52"/>
      <c r="P46" s="8">
        <f>SUM(P41:P44)</f>
        <v>2242.3816108252254</v>
      </c>
    </row>
    <row r="47" spans="1:16" s="11" customFormat="1" ht="12.75">
      <c r="A47" s="88"/>
      <c r="B47" s="92"/>
      <c r="C47" s="93"/>
      <c r="D47" s="90"/>
      <c r="E47" s="5"/>
      <c r="F47" s="13"/>
      <c r="G47" s="5"/>
      <c r="H47" s="70"/>
      <c r="I47" s="5"/>
      <c r="J47" s="12"/>
      <c r="K47" s="5"/>
      <c r="L47" s="7"/>
      <c r="M47" s="8"/>
      <c r="N47" s="89"/>
      <c r="O47" s="5"/>
      <c r="P47" s="8"/>
    </row>
    <row r="48" spans="1:16" ht="12.75">
      <c r="A48" s="51"/>
      <c r="B48" s="32" t="s">
        <v>15</v>
      </c>
      <c r="C48" s="33" t="s">
        <v>65</v>
      </c>
      <c r="D48" s="28">
        <v>32.06</v>
      </c>
      <c r="E48" s="52">
        <f>IF(D48&lt;10,,IF(D48&lt;10,,SUM(5.33*(POWER((D48-10),1.1)))))</f>
        <v>160.21134556570684</v>
      </c>
      <c r="F48" s="4">
        <v>9.38</v>
      </c>
      <c r="G48" s="52">
        <f>IF(F48&lt;0.1,,IF(F48&gt;11.5,,SUM(58.015*(POWER((11.5-F48),1.81)))))</f>
        <v>226.05192246775852</v>
      </c>
      <c r="H48" s="5">
        <v>105</v>
      </c>
      <c r="I48" s="52">
        <f>IF(H48&lt;75,,IF(H48&lt;75,,SUM(0.8465*(POWER((H48-75),1.42)))))</f>
        <v>105.95931551623404</v>
      </c>
      <c r="J48" s="29"/>
      <c r="K48" s="52">
        <f>IF(J48&lt;220,,IF(J48&lt;220,,SUM(0.14354*(POWER((J48-220),1.4)))))</f>
        <v>0</v>
      </c>
      <c r="L48" s="7">
        <v>3</v>
      </c>
      <c r="M48" s="8" t="s">
        <v>9</v>
      </c>
      <c r="N48" s="77">
        <v>3.63</v>
      </c>
      <c r="O48" s="52">
        <f>IF((L48*60+N48)&lt;0.1,,IF((L48*60+N48)&gt;235,,SUM(0.13279*(POWER((235-(L48*60+N48)),1.85)))))</f>
        <v>194.07878624898652</v>
      </c>
      <c r="P48" s="9">
        <f>SUM(E48,G48,I48,K48,O48)</f>
        <v>686.3013697986859</v>
      </c>
    </row>
    <row r="49" spans="1:16" ht="12.75">
      <c r="A49" s="51"/>
      <c r="B49" s="78" t="s">
        <v>25</v>
      </c>
      <c r="C49" s="79" t="s">
        <v>65</v>
      </c>
      <c r="D49" s="29">
        <v>27.29</v>
      </c>
      <c r="E49" s="52">
        <f>IF(D49&lt;10,,IF(D49&lt;10,,SUM(5.33*(POWER((D49-10),1.1)))))</f>
        <v>122.54672279558632</v>
      </c>
      <c r="F49" s="6">
        <v>9.78</v>
      </c>
      <c r="G49" s="52">
        <f>IF(F49&lt;0.1,,IF(F49&gt;11.5,,SUM(58.015*(POWER((11.5-F49),1.81)))))</f>
        <v>154.8270309100203</v>
      </c>
      <c r="H49" s="29">
        <v>115</v>
      </c>
      <c r="I49" s="52">
        <f>IF(H49&lt;75,,IF(H49&lt;75,,SUM(0.8465*(POWER((H49-75),1.42)))))</f>
        <v>159.4234305055086</v>
      </c>
      <c r="J49" s="6"/>
      <c r="K49" s="52">
        <f>IF(J49&lt;220,,IF(J49&lt;220,,SUM(0.14354*(POWER((J49-220),1.4)))))</f>
        <v>0</v>
      </c>
      <c r="L49" s="75">
        <v>3</v>
      </c>
      <c r="M49" s="6" t="s">
        <v>9</v>
      </c>
      <c r="N49" s="77">
        <v>13.38</v>
      </c>
      <c r="O49" s="52">
        <f>IF((L49*60+N49)&lt;0.1,,IF((L49*60+N49)&gt;235,,SUM(0.13279*(POWER((235-(L49*60+N49)),1.85)))))</f>
        <v>131.48439466230886</v>
      </c>
      <c r="P49" s="9">
        <f>SUM(E49,G49,I49,K49,O49)</f>
        <v>568.2815788734241</v>
      </c>
    </row>
    <row r="50" spans="1:16" ht="12.75">
      <c r="A50" s="51"/>
      <c r="B50" s="32" t="s">
        <v>42</v>
      </c>
      <c r="C50" s="33" t="s">
        <v>65</v>
      </c>
      <c r="D50" s="28">
        <v>30.59</v>
      </c>
      <c r="E50" s="52">
        <f>IF(D50&lt;10,,IF(D50&lt;10,,SUM(5.33*(POWER((D50-10),1.1)))))</f>
        <v>148.50777463569338</v>
      </c>
      <c r="F50" s="4">
        <v>10.61</v>
      </c>
      <c r="G50" s="52">
        <f>IF(F50&lt;0.1,,IF(F50&gt;11.5,,SUM(58.015*(POWER((11.5-F50),1.81)))))</f>
        <v>46.98250932262653</v>
      </c>
      <c r="H50" s="5"/>
      <c r="I50" s="52">
        <f>IF(H50&lt;75,,IF(H50&lt;75,,SUM(0.8465*(POWER((H50-75),1.42)))))</f>
        <v>0</v>
      </c>
      <c r="J50" s="29">
        <v>310</v>
      </c>
      <c r="K50" s="52">
        <f>IF(J50&lt;220,,IF(J50&lt;220,,SUM(0.14354*(POWER((J50-220),1.4)))))</f>
        <v>78.14702602822491</v>
      </c>
      <c r="L50" s="7">
        <v>3</v>
      </c>
      <c r="M50" s="8" t="s">
        <v>9</v>
      </c>
      <c r="N50" s="77">
        <v>30.93</v>
      </c>
      <c r="O50" s="52">
        <f>IF((L50*60+N50)&lt;0.1,,IF((L50*60+N50)&gt;235,,SUM(0.13279*(POWER((235-(L50*60+N50)),1.85)))))</f>
        <v>47.74150855675858</v>
      </c>
      <c r="P50" s="9">
        <f>SUM(E50,G50,I50,K50,O50)</f>
        <v>321.3788185433034</v>
      </c>
    </row>
    <row r="51" spans="1:16" ht="12.75">
      <c r="A51" s="51"/>
      <c r="B51" s="84" t="s">
        <v>41</v>
      </c>
      <c r="C51" s="73" t="s">
        <v>65</v>
      </c>
      <c r="D51" s="29">
        <v>28.18</v>
      </c>
      <c r="E51" s="52">
        <f>IF(D51&lt;10,,IF(D51&lt;10,,SUM(5.33*(POWER((D51-10),1.1)))))</f>
        <v>129.50319281814305</v>
      </c>
      <c r="F51" s="4">
        <v>10.8</v>
      </c>
      <c r="G51" s="52">
        <f>IF(F51&lt;0.1,,IF(F51&gt;11.5,,SUM(58.015*(POWER((11.5-F51),1.81)))))</f>
        <v>30.42059813728252</v>
      </c>
      <c r="H51" s="29"/>
      <c r="I51" s="52">
        <f>IF(H51&lt;75,,IF(H51&lt;75,,SUM(0.8465*(POWER((H51-75),1.42)))))</f>
        <v>0</v>
      </c>
      <c r="J51" s="6">
        <v>320</v>
      </c>
      <c r="K51" s="52">
        <f>IF(J51&lt;220,,IF(J51&lt;220,,SUM(0.14354*(POWER((J51-220),1.4)))))</f>
        <v>90.56761722668693</v>
      </c>
      <c r="L51" s="75">
        <v>3</v>
      </c>
      <c r="M51" s="8" t="s">
        <v>9</v>
      </c>
      <c r="N51" s="77">
        <v>40.83</v>
      </c>
      <c r="O51" s="52">
        <f>IF((L51*60+N51)&lt;0.1,,IF((L51*60+N51)&gt;235,,SUM(0.13279*(POWER((235-(L51*60+N51)),1.85)))))</f>
        <v>17.91428973114167</v>
      </c>
      <c r="P51" s="9">
        <f>SUM(E51,G51,I51,K51,O51)</f>
        <v>268.4056979132542</v>
      </c>
    </row>
    <row r="52" spans="1:16" ht="12.75">
      <c r="A52" s="51"/>
      <c r="B52" s="32" t="s">
        <v>43</v>
      </c>
      <c r="C52" s="33" t="s">
        <v>65</v>
      </c>
      <c r="D52" s="29">
        <v>20.52</v>
      </c>
      <c r="E52" s="52">
        <f>IF(D52&lt;10,,IF(D52&lt;10,,SUM(5.33*(POWER((D52-10),1.1)))))</f>
        <v>70.94871316400709</v>
      </c>
      <c r="F52" s="4">
        <v>13.12</v>
      </c>
      <c r="G52" s="52">
        <f>IF(F52&lt;0.1,,IF(F52&gt;11.5,,SUM(58.015*(POWER((11.5-F52),1.81)))))</f>
        <v>0</v>
      </c>
      <c r="H52" s="29"/>
      <c r="I52" s="52">
        <f>IF(H52&lt;75,,IF(H52&lt;75,,SUM(0.8465*(POWER((H52-75),1.42)))))</f>
        <v>0</v>
      </c>
      <c r="J52" s="6">
        <v>193</v>
      </c>
      <c r="K52" s="52">
        <f>IF(J52&lt;220,,IF(J52&lt;220,,SUM(0.14354*(POWER((J52-220),1.4)))))</f>
        <v>0</v>
      </c>
      <c r="L52" s="7">
        <v>4</v>
      </c>
      <c r="M52" s="8" t="s">
        <v>9</v>
      </c>
      <c r="N52" s="77">
        <v>33</v>
      </c>
      <c r="O52" s="52">
        <f>IF((L52*60+N52)&lt;0.1,,IF((L52*60+N52)&gt;235,,SUM(0.13279*(POWER((235-(L52*60+N52)),1.85)))))</f>
        <v>0</v>
      </c>
      <c r="P52" s="9">
        <f>SUM(E52,G52,I52,K52,O52)</f>
        <v>70.94871316400709</v>
      </c>
    </row>
    <row r="53" spans="1:16" ht="12.75">
      <c r="A53" s="51"/>
      <c r="B53" s="32"/>
      <c r="C53" s="33"/>
      <c r="D53" s="28"/>
      <c r="E53" s="52"/>
      <c r="F53" s="4"/>
      <c r="G53" s="52"/>
      <c r="H53" s="5"/>
      <c r="I53" s="52"/>
      <c r="J53" s="29"/>
      <c r="K53" s="52"/>
      <c r="L53" s="7"/>
      <c r="M53" s="8"/>
      <c r="N53" s="77"/>
      <c r="O53" s="52"/>
      <c r="P53" s="8">
        <f>SUM(P48:P51)</f>
        <v>1844.3674651286676</v>
      </c>
    </row>
    <row r="54" spans="1:16" s="11" customFormat="1" ht="12.75">
      <c r="A54" s="88"/>
      <c r="B54" s="92"/>
      <c r="C54" s="93"/>
      <c r="D54" s="90"/>
      <c r="E54" s="5"/>
      <c r="F54" s="13"/>
      <c r="G54" s="5"/>
      <c r="H54" s="5"/>
      <c r="I54" s="5"/>
      <c r="J54" s="70"/>
      <c r="K54" s="5"/>
      <c r="L54" s="7"/>
      <c r="M54" s="8"/>
      <c r="N54" s="89"/>
      <c r="O54" s="5"/>
      <c r="P54" s="8"/>
    </row>
    <row r="55" spans="1:16" ht="12.75">
      <c r="A55" s="51"/>
      <c r="B55" s="32" t="s">
        <v>44</v>
      </c>
      <c r="C55" s="33" t="s">
        <v>18</v>
      </c>
      <c r="D55" s="28">
        <v>32.67</v>
      </c>
      <c r="E55" s="52">
        <f>IF(D55&lt;10,,IF(D55&lt;10,,SUM(5.33*(POWER((D55-10),1.1)))))</f>
        <v>165.0911836020337</v>
      </c>
      <c r="F55" s="4">
        <v>9.47</v>
      </c>
      <c r="G55" s="52">
        <f>IF(F55&lt;0.1,,IF(F55&gt;11.5,,SUM(58.015*(POWER((11.5-F55),1.81)))))</f>
        <v>208.9816362405464</v>
      </c>
      <c r="H55" s="29">
        <v>120</v>
      </c>
      <c r="I55" s="52">
        <f>IF(H55&lt;75,,IF(H55&lt;75,,SUM(0.8465*(POWER((H55-75),1.42)))))</f>
        <v>188.44678475981837</v>
      </c>
      <c r="J55" s="6"/>
      <c r="K55" s="52">
        <f>IF(J55&lt;220,,IF(J55&lt;220,,SUM(0.14354*(POWER((J55-220),1.4)))))</f>
        <v>0</v>
      </c>
      <c r="L55" s="7">
        <v>2</v>
      </c>
      <c r="M55" s="8" t="s">
        <v>9</v>
      </c>
      <c r="N55" s="77">
        <v>48.62</v>
      </c>
      <c r="O55" s="52">
        <f>IF((L55*60+N55)&lt;0.1,,IF((L55*60+N55)&gt;235,,SUM(0.13279*(POWER((235-(L55*60+N55)),1.85)))))</f>
        <v>311.84176498843897</v>
      </c>
      <c r="P55" s="9">
        <f>SUM(E55,G55,I55,K55,O55)</f>
        <v>874.3613695908374</v>
      </c>
    </row>
    <row r="56" spans="1:16" ht="12.75">
      <c r="A56" s="51"/>
      <c r="B56" s="78" t="s">
        <v>45</v>
      </c>
      <c r="C56" s="79" t="s">
        <v>18</v>
      </c>
      <c r="D56" s="29">
        <v>37.09</v>
      </c>
      <c r="E56" s="52">
        <f>IF(D56&lt;10,,IF(D56&lt;10,,SUM(5.33*(POWER((D56-10),1.1)))))</f>
        <v>200.8246943093543</v>
      </c>
      <c r="F56" s="6">
        <v>9.23</v>
      </c>
      <c r="G56" s="52">
        <f>IF(F56&lt;0.1,,IF(F56&gt;11.5,,SUM(58.015*(POWER((11.5-F56),1.81)))))</f>
        <v>255.8274241655885</v>
      </c>
      <c r="H56" s="12">
        <v>115</v>
      </c>
      <c r="I56" s="52">
        <f>IF(H56&lt;75,,IF(H56&lt;75,,SUM(0.8465*(POWER((H56-75),1.42)))))</f>
        <v>159.4234305055086</v>
      </c>
      <c r="J56" s="6"/>
      <c r="K56" s="52">
        <f>IF(J56&lt;220,,IF(J56&lt;220,,SUM(0.14354*(POWER((J56-220),1.4)))))</f>
        <v>0</v>
      </c>
      <c r="L56" s="75">
        <v>2</v>
      </c>
      <c r="M56" s="6" t="s">
        <v>9</v>
      </c>
      <c r="N56" s="77">
        <v>59.6</v>
      </c>
      <c r="O56" s="52">
        <f>IF((L56*60+N56)&lt;0.1,,IF((L56*60+N56)&gt;235,,SUM(0.13279*(POWER((235-(L56*60+N56)),1.85)))))</f>
        <v>223.1816251370697</v>
      </c>
      <c r="P56" s="9">
        <f>SUM(E56,G56,I56,K56,O56)</f>
        <v>839.257174117521</v>
      </c>
    </row>
    <row r="57" spans="1:16" ht="12.75">
      <c r="A57" s="51"/>
      <c r="B57" s="84" t="s">
        <v>46</v>
      </c>
      <c r="C57" s="73" t="s">
        <v>18</v>
      </c>
      <c r="D57" s="6">
        <v>42.93</v>
      </c>
      <c r="E57" s="52">
        <f>IF(D57&lt;10,,IF(D57&lt;10,,SUM(5.33*(POWER((D57-10),1.1)))))</f>
        <v>248.9305007881787</v>
      </c>
      <c r="F57" s="4">
        <v>9.57</v>
      </c>
      <c r="G57" s="52">
        <f>IF(F57&lt;0.1,,IF(F57&gt;11.5,,SUM(58.015*(POWER((11.5-F57),1.81)))))</f>
        <v>190.7212242741198</v>
      </c>
      <c r="H57" s="29"/>
      <c r="I57" s="52">
        <f>IF(H57&lt;75,,IF(H57&lt;75,,SUM(0.8465*(POWER((H57-75),1.42)))))</f>
        <v>0</v>
      </c>
      <c r="J57" s="6">
        <v>391</v>
      </c>
      <c r="K57" s="52">
        <f>IF(J57&lt;220,,IF(J57&lt;220,,SUM(0.14354*(POWER((J57-220),1.4)))))</f>
        <v>191.9408865602453</v>
      </c>
      <c r="L57" s="76">
        <v>3</v>
      </c>
      <c r="M57" s="8" t="s">
        <v>9</v>
      </c>
      <c r="N57" s="77">
        <v>12.34</v>
      </c>
      <c r="O57" s="52">
        <f>IF((L57*60+N57)&lt;0.1,,IF((L57*60+N57)&gt;235,,SUM(0.13279*(POWER((235-(L57*60+N57)),1.85)))))</f>
        <v>137.62709578420848</v>
      </c>
      <c r="P57" s="9">
        <f>SUM(E57,G57,I57,K57,O57)</f>
        <v>769.2197074067523</v>
      </c>
    </row>
    <row r="58" spans="1:16" ht="12.75">
      <c r="A58" s="51"/>
      <c r="B58" s="32" t="s">
        <v>48</v>
      </c>
      <c r="C58" s="33" t="s">
        <v>18</v>
      </c>
      <c r="D58" s="6">
        <v>37.44</v>
      </c>
      <c r="E58" s="52">
        <f>IF(D58&lt;10,,IF(D58&lt;10,,SUM(5.33*(POWER((D58-10),1.1)))))</f>
        <v>203.68062866175674</v>
      </c>
      <c r="F58" s="4">
        <v>9.82</v>
      </c>
      <c r="G58" s="52">
        <f>IF(F58&lt;0.1,,IF(F58&gt;11.5,,SUM(58.015*(POWER((11.5-F58),1.81)))))</f>
        <v>148.37136648186475</v>
      </c>
      <c r="H58" s="5"/>
      <c r="I58" s="52">
        <f>IF(H58&lt;75,,IF(H58&lt;75,,SUM(0.8465*(POWER((H58-75),1.42)))))</f>
        <v>0</v>
      </c>
      <c r="J58" s="34">
        <v>389</v>
      </c>
      <c r="K58" s="52">
        <f>IF(J58&lt;220,,IF(J58&lt;220,,SUM(0.14354*(POWER((J58-220),1.4)))))</f>
        <v>188.80536392208506</v>
      </c>
      <c r="L58" s="7">
        <v>3</v>
      </c>
      <c r="M58" s="8" t="s">
        <v>9</v>
      </c>
      <c r="N58" s="20">
        <v>3.84</v>
      </c>
      <c r="O58" s="52">
        <f>IF((L58*60+N58)&lt;0.1,,IF((L58*60+N58)&gt;235,,SUM(0.13279*(POWER((235-(L58*60+N58)),1.85)))))</f>
        <v>192.61356174597512</v>
      </c>
      <c r="P58" s="9">
        <f>SUM(E58,G58,I58,K58,O58)</f>
        <v>733.4709208116817</v>
      </c>
    </row>
    <row r="59" spans="1:16" ht="12.75">
      <c r="A59" s="51"/>
      <c r="B59" s="32" t="s">
        <v>47</v>
      </c>
      <c r="C59" s="33" t="s">
        <v>18</v>
      </c>
      <c r="D59" s="28">
        <v>44.05</v>
      </c>
      <c r="E59" s="52">
        <f>IF(D59&lt;10,,IF(D59&lt;10,,SUM(5.33*(POWER((D59-10),1.1)))))</f>
        <v>258.2593400469378</v>
      </c>
      <c r="F59" s="4">
        <v>9.87</v>
      </c>
      <c r="G59" s="52">
        <f>IF(F59&lt;0.1,,IF(F59&gt;11.5,,SUM(58.015*(POWER((11.5-F59),1.81)))))</f>
        <v>140.47526516409712</v>
      </c>
      <c r="H59" s="5"/>
      <c r="I59" s="52">
        <f>IF(H59&lt;75,,IF(H59&lt;75,,SUM(0.8465*(POWER((H59-75),1.42)))))</f>
        <v>0</v>
      </c>
      <c r="J59" s="6">
        <v>357</v>
      </c>
      <c r="K59" s="52">
        <f>IF(J59&lt;220,,IF(J59&lt;220,,SUM(0.14354*(POWER((J59-220),1.4)))))</f>
        <v>140.72839542970837</v>
      </c>
      <c r="L59" s="7">
        <v>3</v>
      </c>
      <c r="M59" s="8" t="s">
        <v>9</v>
      </c>
      <c r="N59" s="77">
        <v>9.03</v>
      </c>
      <c r="O59" s="52">
        <f>IF((L59*60+N59)&lt;0.1,,IF((L59*60+N59)&gt;235,,SUM(0.13279*(POWER((235-(L59*60+N59)),1.85)))))</f>
        <v>158.03133279313016</v>
      </c>
      <c r="P59" s="9">
        <f>SUM(E59,G59,I59,K59,O59)</f>
        <v>697.4943334338734</v>
      </c>
    </row>
    <row r="60" spans="1:16" ht="12.75">
      <c r="A60" s="51"/>
      <c r="B60" s="84"/>
      <c r="C60" s="73"/>
      <c r="D60" s="6"/>
      <c r="E60" s="52"/>
      <c r="F60" s="4"/>
      <c r="G60" s="52"/>
      <c r="H60" s="29"/>
      <c r="I60" s="52"/>
      <c r="J60" s="6"/>
      <c r="K60" s="52"/>
      <c r="L60" s="76"/>
      <c r="M60" s="8"/>
      <c r="N60" s="77"/>
      <c r="O60" s="52"/>
      <c r="P60" s="8">
        <f>SUM(P55:P58)</f>
        <v>3216.3091719267923</v>
      </c>
    </row>
    <row r="61" spans="1:16" s="11" customFormat="1" ht="12.75">
      <c r="A61" s="88"/>
      <c r="B61" s="94"/>
      <c r="C61" s="95"/>
      <c r="D61" s="12"/>
      <c r="E61" s="5"/>
      <c r="F61" s="13"/>
      <c r="G61" s="5"/>
      <c r="H61" s="70"/>
      <c r="I61" s="5"/>
      <c r="J61" s="12"/>
      <c r="K61" s="5"/>
      <c r="L61" s="76"/>
      <c r="M61" s="8"/>
      <c r="N61" s="89"/>
      <c r="O61" s="5"/>
      <c r="P61" s="8"/>
    </row>
    <row r="62" spans="1:16" ht="12.75">
      <c r="A62" s="14"/>
      <c r="B62" s="84" t="s">
        <v>73</v>
      </c>
      <c r="C62" s="73" t="s">
        <v>30</v>
      </c>
      <c r="D62" s="6">
        <v>42.55</v>
      </c>
      <c r="E62" s="52">
        <f>IF(D62&lt;10,,IF(D62&lt;10,,SUM(5.33*(POWER((D62-10),1.1)))))</f>
        <v>245.7725079634551</v>
      </c>
      <c r="F62" s="4">
        <v>8.67</v>
      </c>
      <c r="G62" s="52">
        <f>IF(F62&lt;0.1,,IF(F62&gt;11.5,,SUM(58.015*(POWER((11.5-F62),1.81)))))</f>
        <v>381.3060928535063</v>
      </c>
      <c r="H62" s="29">
        <v>138</v>
      </c>
      <c r="I62" s="52">
        <f>IF(H62&lt;75,,IF(H62&lt;75,,SUM(0.8465*(POWER((H62-75),1.42)))))</f>
        <v>303.8719009255697</v>
      </c>
      <c r="J62" s="6"/>
      <c r="K62" s="52">
        <f>IF(J62&lt;220,,IF(J62&lt;220,,SUM(0.14354*(POWER((J62-220),1.4)))))</f>
        <v>0</v>
      </c>
      <c r="L62" s="37">
        <v>2</v>
      </c>
      <c r="M62" s="8" t="s">
        <v>9</v>
      </c>
      <c r="N62" s="35">
        <v>36.34</v>
      </c>
      <c r="O62" s="52">
        <f>IF((L62*60+N62)&lt;0.1,,IF((L62*60+N62)&gt;235,,SUM(0.13279*(POWER((235-(L62*60+N62)),1.85)))))</f>
        <v>426.88428149539857</v>
      </c>
      <c r="P62" s="9">
        <f>SUM(E62,G62,I62,K62,O62)</f>
        <v>1357.8347832379295</v>
      </c>
    </row>
    <row r="63" spans="1:16" ht="12.75">
      <c r="A63" s="14"/>
      <c r="B63" s="27" t="s">
        <v>72</v>
      </c>
      <c r="C63" s="73" t="s">
        <v>30</v>
      </c>
      <c r="D63" s="28">
        <v>41.76</v>
      </c>
      <c r="E63" s="52">
        <f>IF(D63&lt;10,,IF(D63&lt;10,,SUM(5.33*(POWER((D63-10),1.1)))))</f>
        <v>239.21904493358247</v>
      </c>
      <c r="F63" s="4">
        <v>9.01</v>
      </c>
      <c r="G63" s="52">
        <f>IF(F63&lt;0.1,,IF(F63&gt;11.5,,SUM(58.015*(POWER((11.5-F63),1.81)))))</f>
        <v>302.45524126475436</v>
      </c>
      <c r="H63" s="5">
        <v>138</v>
      </c>
      <c r="I63" s="52">
        <f>IF(H63&lt;75,,IF(H63&lt;75,,SUM(0.8465*(POWER((H63-75),1.42)))))</f>
        <v>303.8719009255697</v>
      </c>
      <c r="J63" s="6"/>
      <c r="K63" s="52">
        <f>IF(J63&lt;220,,IF(J63&lt;220,,SUM(0.14354*(POWER((J63-220),1.4)))))</f>
        <v>0</v>
      </c>
      <c r="L63" s="37">
        <v>2</v>
      </c>
      <c r="M63" s="8" t="s">
        <v>9</v>
      </c>
      <c r="N63" s="35">
        <v>38.96</v>
      </c>
      <c r="O63" s="52">
        <f>IF((L63*60+N63)&lt;0.1,,IF((L63*60+N63)&gt;235,,SUM(0.13279*(POWER((235-(L63*60+N63)),1.85)))))</f>
        <v>400.9528188345489</v>
      </c>
      <c r="P63" s="9">
        <f>SUM(E63,G63,I63,K63,O63)</f>
        <v>1246.4990059584554</v>
      </c>
    </row>
    <row r="64" spans="1:16" ht="12.75">
      <c r="A64" s="14"/>
      <c r="B64" s="84" t="s">
        <v>76</v>
      </c>
      <c r="C64" s="73" t="s">
        <v>30</v>
      </c>
      <c r="D64" s="29">
        <v>38.32</v>
      </c>
      <c r="E64" s="52">
        <f>IF(D64&lt;10,,IF(D64&lt;10,,SUM(5.33*(POWER((D64-10),1.1)))))</f>
        <v>210.87727599030998</v>
      </c>
      <c r="F64" s="4">
        <v>9.25</v>
      </c>
      <c r="G64" s="52">
        <f>IF(F64&lt;0.1,,IF(F64&gt;11.5,,SUM(58.015*(POWER((11.5-F64),1.81)))))</f>
        <v>251.76227501306212</v>
      </c>
      <c r="H64" s="29"/>
      <c r="I64" s="52">
        <f>IF(H64&lt;75,,IF(H64&lt;75,,SUM(0.8465*(POWER((H64-75),1.42)))))</f>
        <v>0</v>
      </c>
      <c r="J64" s="6">
        <v>413</v>
      </c>
      <c r="K64" s="52">
        <f>IF(J64&lt;220,,IF(J64&lt;220,,SUM(0.14354*(POWER((J64-220),1.4)))))</f>
        <v>227.3804776771468</v>
      </c>
      <c r="L64" s="38">
        <v>2</v>
      </c>
      <c r="M64" s="8" t="s">
        <v>9</v>
      </c>
      <c r="N64" s="35">
        <v>49.08</v>
      </c>
      <c r="O64" s="52">
        <f>IF((L64*60+N64)&lt;0.1,,IF((L64*60+N64)&gt;235,,SUM(0.13279*(POWER((235-(L64*60+N64)),1.85)))))</f>
        <v>307.85569251471645</v>
      </c>
      <c r="P64" s="9">
        <f>SUM(E64,G64,I64,K64,O64)</f>
        <v>997.8757211952353</v>
      </c>
    </row>
    <row r="65" spans="1:16" ht="12.75">
      <c r="A65" s="14"/>
      <c r="B65" s="27" t="s">
        <v>75</v>
      </c>
      <c r="C65" s="73" t="s">
        <v>30</v>
      </c>
      <c r="D65" s="28">
        <v>29.6</v>
      </c>
      <c r="E65" s="52">
        <f>IF(D65&lt;10,,IF(D65&lt;10,,SUM(5.33*(POWER((D65-10),1.1)))))</f>
        <v>140.67239693428817</v>
      </c>
      <c r="F65" s="4">
        <v>9.01</v>
      </c>
      <c r="G65" s="52">
        <f>IF(F65&lt;0.1,,IF(F65&gt;11.5,,SUM(58.015*(POWER((11.5-F65),1.81)))))</f>
        <v>302.45524126475436</v>
      </c>
      <c r="H65" s="5"/>
      <c r="I65" s="52">
        <f>IF(H65&lt;75,,IF(H65&lt;75,,SUM(0.8465*(POWER((H65-75),1.42)))))</f>
        <v>0</v>
      </c>
      <c r="J65" s="6">
        <v>392</v>
      </c>
      <c r="K65" s="52">
        <f>IF(J65&lt;220,,IF(J65&lt;220,,SUM(0.14354*(POWER((J65-220),1.4)))))</f>
        <v>193.5141682188587</v>
      </c>
      <c r="L65" s="38">
        <v>2</v>
      </c>
      <c r="M65" s="8" t="s">
        <v>9</v>
      </c>
      <c r="N65" s="35">
        <v>55.97</v>
      </c>
      <c r="O65" s="52">
        <f>IF((L65*60+N65)&lt;0.1,,IF((L65*60+N65)&gt;235,,SUM(0.13279*(POWER((235-(L65*60+N65)),1.85)))))</f>
        <v>250.98630205019714</v>
      </c>
      <c r="P65" s="9">
        <f>SUM(E65,G65,I65,K65,O65)</f>
        <v>887.6281084680984</v>
      </c>
    </row>
    <row r="66" spans="1:16" ht="12.75">
      <c r="A66" s="14"/>
      <c r="B66" s="27" t="s">
        <v>74</v>
      </c>
      <c r="C66" s="73" t="s">
        <v>30</v>
      </c>
      <c r="D66" s="28">
        <v>34.59</v>
      </c>
      <c r="E66" s="52">
        <f>IF(D66&lt;10,,IF(D66&lt;10,,SUM(5.33*(POWER((D66-10),1.1)))))</f>
        <v>180.53507496462115</v>
      </c>
      <c r="F66" s="4">
        <v>9.37</v>
      </c>
      <c r="G66" s="52">
        <f>IF(F66&lt;0.1,,IF(F66&gt;11.5,,SUM(58.015*(POWER((11.5-F66),1.81)))))</f>
        <v>227.9855799440993</v>
      </c>
      <c r="H66" s="5"/>
      <c r="I66" s="52">
        <f>IF(H66&lt;75,,IF(H66&lt;75,,SUM(0.8465*(POWER((H66-75),1.42)))))</f>
        <v>0</v>
      </c>
      <c r="J66" s="6">
        <v>382</v>
      </c>
      <c r="K66" s="52">
        <f>IF(J66&lt;220,,IF(J66&lt;220,,SUM(0.14354*(POWER((J66-220),1.4)))))</f>
        <v>177.94834870087072</v>
      </c>
      <c r="L66" s="38">
        <v>2</v>
      </c>
      <c r="M66" s="8" t="s">
        <v>9</v>
      </c>
      <c r="N66" s="35">
        <v>57.37</v>
      </c>
      <c r="O66" s="52">
        <f>IF((L66*60+N66)&lt;0.1,,IF((L66*60+N66)&gt;235,,SUM(0.13279*(POWER((235-(L66*60+N66)),1.85)))))</f>
        <v>240.08516032725967</v>
      </c>
      <c r="P66" s="9">
        <f>SUM(E66,G66,I66,K66,O66)</f>
        <v>826.5541639368508</v>
      </c>
    </row>
    <row r="67" spans="1:16" ht="12.75">
      <c r="A67" s="14"/>
      <c r="B67" s="78"/>
      <c r="C67" s="73" t="s">
        <v>30</v>
      </c>
      <c r="D67" s="4"/>
      <c r="E67" s="52"/>
      <c r="F67" s="4"/>
      <c r="G67" s="52"/>
      <c r="H67" s="5"/>
      <c r="I67" s="52"/>
      <c r="J67" s="6"/>
      <c r="K67" s="52"/>
      <c r="L67" s="7"/>
      <c r="M67" s="8"/>
      <c r="N67" s="20"/>
      <c r="O67" s="52"/>
      <c r="P67" s="8">
        <f>SUM(P62:P65)</f>
        <v>4489.8376188597185</v>
      </c>
    </row>
    <row r="68" spans="1:16" s="11" customFormat="1" ht="12.75">
      <c r="A68" s="15"/>
      <c r="B68" s="92"/>
      <c r="C68" s="95"/>
      <c r="D68" s="13"/>
      <c r="E68" s="5"/>
      <c r="F68" s="13"/>
      <c r="G68" s="5"/>
      <c r="H68" s="5"/>
      <c r="I68" s="5"/>
      <c r="J68" s="12"/>
      <c r="K68" s="5"/>
      <c r="L68" s="7"/>
      <c r="M68" s="8"/>
      <c r="N68" s="21"/>
      <c r="O68" s="5"/>
      <c r="P68" s="8"/>
    </row>
    <row r="69" spans="1:16" ht="12.75">
      <c r="A69" s="14"/>
      <c r="B69" s="32" t="s">
        <v>77</v>
      </c>
      <c r="C69" s="79" t="s">
        <v>29</v>
      </c>
      <c r="D69" s="6">
        <v>40.5</v>
      </c>
      <c r="E69" s="52">
        <f>IF(D69&lt;10,,IF(D69&lt;10,,SUM(5.33*(POWER((D69-10),1.1)))))</f>
        <v>228.80053325261224</v>
      </c>
      <c r="F69" s="4">
        <v>9.31</v>
      </c>
      <c r="G69" s="52">
        <f>IF(F69&lt;0.1,,IF(F69&gt;11.5,,SUM(58.015*(POWER((11.5-F69),1.81)))))</f>
        <v>239.74201127119983</v>
      </c>
      <c r="H69" s="5">
        <v>130</v>
      </c>
      <c r="I69" s="52">
        <f>IF(H69&lt;75,,IF(H69&lt;75,,SUM(0.8465*(POWER((H69-75),1.42)))))</f>
        <v>250.57744780652234</v>
      </c>
      <c r="J69" s="6"/>
      <c r="K69" s="52">
        <f>IF(J69&lt;220,,IF(J69&lt;220,,SUM(0.14354*(POWER((J69-220),1.4)))))</f>
        <v>0</v>
      </c>
      <c r="L69" s="7">
        <v>2</v>
      </c>
      <c r="M69" s="8" t="s">
        <v>9</v>
      </c>
      <c r="N69" s="20">
        <v>53.33</v>
      </c>
      <c r="O69" s="52">
        <f>IF((L69*60+N69)&lt;0.1,,IF((L69*60+N69)&gt;235,,SUM(0.13279*(POWER((235-(L69*60+N69)),1.85)))))</f>
        <v>272.14613789128526</v>
      </c>
      <c r="P69" s="9">
        <f>SUM(E69,G69,I69,K69,O69)</f>
        <v>991.2661302216197</v>
      </c>
    </row>
    <row r="70" spans="1:16" ht="12.75">
      <c r="A70" s="14"/>
      <c r="B70" s="32" t="s">
        <v>79</v>
      </c>
      <c r="C70" s="33" t="s">
        <v>29</v>
      </c>
      <c r="D70" s="6">
        <v>41.49</v>
      </c>
      <c r="E70" s="52">
        <f>IF(D70&lt;10,,IF(D70&lt;10,,SUM(5.33*(POWER((D70-10),1.1)))))</f>
        <v>236.98296876501965</v>
      </c>
      <c r="F70" s="4">
        <v>9.77</v>
      </c>
      <c r="G70" s="52">
        <f>IF(F70&lt;0.1,,IF(F70&gt;11.5,,SUM(58.015*(POWER((11.5-F70),1.81)))))</f>
        <v>156.46015034954402</v>
      </c>
      <c r="H70" s="5"/>
      <c r="I70" s="52">
        <f>IF(H70&lt;75,,IF(H70&lt;75,,SUM(0.8465*(POWER((H70-75),1.42)))))</f>
        <v>0</v>
      </c>
      <c r="J70" s="6">
        <v>367</v>
      </c>
      <c r="K70" s="52">
        <f>IF(J70&lt;220,,IF(J70&lt;220,,SUM(0.14354*(POWER((J70-220),1.4)))))</f>
        <v>155.31636239329967</v>
      </c>
      <c r="L70" s="7">
        <v>2</v>
      </c>
      <c r="M70" s="8" t="s">
        <v>9</v>
      </c>
      <c r="N70" s="20">
        <v>40.25</v>
      </c>
      <c r="O70" s="52">
        <f>IF((L70*60+N70)&lt;0.1,,IF((L70*60+N70)&gt;235,,SUM(0.13279*(POWER((235-(L70*60+N70)),1.85)))))</f>
        <v>388.45980278554504</v>
      </c>
      <c r="P70" s="9">
        <f>SUM(E70,G70,I70,K70,O70)</f>
        <v>937.2192842934085</v>
      </c>
    </row>
    <row r="71" spans="1:16" ht="12.75">
      <c r="A71" s="14"/>
      <c r="B71" s="32" t="s">
        <v>78</v>
      </c>
      <c r="C71" s="33" t="s">
        <v>29</v>
      </c>
      <c r="D71" s="12">
        <v>53.72</v>
      </c>
      <c r="E71" s="52">
        <f>IF(D71&lt;10,,IF(D71&lt;10,,SUM(5.33*(POWER((D71-10),1.1)))))</f>
        <v>339.9972290815754</v>
      </c>
      <c r="F71" s="4">
        <v>9.74</v>
      </c>
      <c r="G71" s="52">
        <f>IF(F71&lt;0.1,,IF(F71&gt;11.5,,SUM(58.015*(POWER((11.5-F71),1.81)))))</f>
        <v>161.40546127835944</v>
      </c>
      <c r="H71" s="5">
        <v>110</v>
      </c>
      <c r="I71" s="52">
        <f>IF(H71&lt;75,,IF(H71&lt;75,,SUM(0.8465*(POWER((H71-75),1.42)))))</f>
        <v>131.887484626905</v>
      </c>
      <c r="J71" s="6"/>
      <c r="K71" s="52">
        <f>IF(J71&lt;220,,IF(J71&lt;220,,SUM(0.14354*(POWER((J71-220),1.4)))))</f>
        <v>0</v>
      </c>
      <c r="L71" s="7">
        <v>2</v>
      </c>
      <c r="M71" s="8" t="s">
        <v>9</v>
      </c>
      <c r="N71" s="20">
        <v>52.59</v>
      </c>
      <c r="O71" s="52">
        <f>IF((L71*60+N71)&lt;0.1,,IF((L71*60+N71)&gt;235,,SUM(0.13279*(POWER((235-(L71*60+N71)),1.85)))))</f>
        <v>278.21824622869843</v>
      </c>
      <c r="P71" s="9">
        <f>SUM(E71,G71,I71,K71,O71)</f>
        <v>911.5084212155384</v>
      </c>
    </row>
    <row r="72" spans="1:16" ht="12.75">
      <c r="A72" s="14"/>
      <c r="B72" s="32" t="s">
        <v>81</v>
      </c>
      <c r="C72" s="33" t="s">
        <v>29</v>
      </c>
      <c r="D72" s="6">
        <v>34.82</v>
      </c>
      <c r="E72" s="52">
        <f>IF(D72&lt;10,,IF(D72&lt;10,,SUM(5.33*(POWER((D72-10),1.1)))))</f>
        <v>182.3934188151242</v>
      </c>
      <c r="F72" s="4">
        <v>9.31</v>
      </c>
      <c r="G72" s="52">
        <f>IF(F72&lt;0.1,,IF(F72&gt;11.5,,SUM(58.015*(POWER((11.5-F72),1.81)))))</f>
        <v>239.74201127119983</v>
      </c>
      <c r="H72" s="5"/>
      <c r="I72" s="52">
        <f>IF(H72&lt;75,,IF(H72&lt;75,,SUM(0.8465*(POWER((H72-75),1.42)))))</f>
        <v>0</v>
      </c>
      <c r="J72" s="6">
        <v>382</v>
      </c>
      <c r="K72" s="52">
        <f>IF(J72&lt;220,,IF(J72&lt;220,,SUM(0.14354*(POWER((J72-220),1.4)))))</f>
        <v>177.94834870087072</v>
      </c>
      <c r="L72" s="7">
        <v>2</v>
      </c>
      <c r="M72" s="8" t="s">
        <v>9</v>
      </c>
      <c r="N72" s="20">
        <v>50.37</v>
      </c>
      <c r="O72" s="52">
        <f>IF((L72*60+N72)&lt;0.1,,IF((L72*60+N72)&gt;235,,SUM(0.13279*(POWER((235-(L72*60+N72)),1.85)))))</f>
        <v>296.8031865762517</v>
      </c>
      <c r="P72" s="9">
        <f>SUM(E72,G72,I72,K72,O72)</f>
        <v>896.8869653634465</v>
      </c>
    </row>
    <row r="73" spans="1:16" ht="12.75">
      <c r="A73" s="14"/>
      <c r="B73" s="78" t="s">
        <v>80</v>
      </c>
      <c r="C73" s="33" t="s">
        <v>29</v>
      </c>
      <c r="D73" s="6">
        <v>37.88</v>
      </c>
      <c r="E73" s="52">
        <f>IF(D73&lt;10,,IF(D73&lt;10,,SUM(5.33*(POWER((D73-10),1.1)))))</f>
        <v>207.27611279137224</v>
      </c>
      <c r="F73" s="4">
        <v>10.27</v>
      </c>
      <c r="G73" s="52">
        <f>IF(F73&lt;0.1,,IF(F73&gt;11.5,,SUM(58.015*(POWER((11.5-F73),1.81)))))</f>
        <v>84.38563995267195</v>
      </c>
      <c r="H73" s="5"/>
      <c r="I73" s="52">
        <f>IF(H73&lt;75,,IF(H73&lt;75,,SUM(0.8465*(POWER((H73-75),1.42)))))</f>
        <v>0</v>
      </c>
      <c r="J73" s="6">
        <v>307</v>
      </c>
      <c r="K73" s="52">
        <f>IF(J73&lt;220,,IF(J73&lt;220,,SUM(0.14354*(POWER((J73-220),1.4)))))</f>
        <v>74.5246415037208</v>
      </c>
      <c r="L73" s="7">
        <v>2</v>
      </c>
      <c r="M73" s="8" t="s">
        <v>9</v>
      </c>
      <c r="N73" s="20">
        <v>56.61</v>
      </c>
      <c r="O73" s="52">
        <f>IF((L73*60+N73)&lt;0.1,,IF((L73*60+N73)&gt;235,,SUM(0.13279*(POWER((235-(L73*60+N73)),1.85)))))</f>
        <v>245.975328995434</v>
      </c>
      <c r="P73" s="9">
        <f>SUM(E73,G73,I73,K73,O73)</f>
        <v>612.1617232431989</v>
      </c>
    </row>
    <row r="74" spans="1:16" ht="12.75">
      <c r="A74" s="14"/>
      <c r="B74" s="78"/>
      <c r="C74" s="79" t="s">
        <v>29</v>
      </c>
      <c r="D74" s="4"/>
      <c r="E74" s="52"/>
      <c r="F74" s="4"/>
      <c r="G74" s="52"/>
      <c r="H74" s="5"/>
      <c r="I74" s="52"/>
      <c r="J74" s="6"/>
      <c r="K74" s="52"/>
      <c r="L74" s="7"/>
      <c r="M74" s="8"/>
      <c r="N74" s="20"/>
      <c r="O74" s="52"/>
      <c r="P74" s="8">
        <f>SUM(P69:P72)</f>
        <v>3736.880801094013</v>
      </c>
    </row>
    <row r="75" spans="1:16" s="11" customFormat="1" ht="12.75">
      <c r="A75" s="15"/>
      <c r="B75" s="92"/>
      <c r="C75" s="93"/>
      <c r="D75" s="13"/>
      <c r="E75" s="5"/>
      <c r="F75" s="13"/>
      <c r="G75" s="5"/>
      <c r="H75" s="5"/>
      <c r="I75" s="5"/>
      <c r="J75" s="12"/>
      <c r="K75" s="5"/>
      <c r="L75" s="7"/>
      <c r="M75" s="8"/>
      <c r="N75" s="21"/>
      <c r="O75" s="5"/>
      <c r="P75" s="8"/>
    </row>
    <row r="76" spans="1:16" ht="12.75">
      <c r="A76" s="14"/>
      <c r="B76" s="26" t="s">
        <v>84</v>
      </c>
      <c r="C76" s="33" t="s">
        <v>19</v>
      </c>
      <c r="D76" s="42">
        <v>41.71</v>
      </c>
      <c r="E76" s="52">
        <f>IF(D76&lt;10,,IF(D76&lt;10,,SUM(5.33*(POWER((D76-10),1.1)))))</f>
        <v>238.80481283912258</v>
      </c>
      <c r="F76" s="4">
        <v>8.77</v>
      </c>
      <c r="G76" s="52">
        <f>IF(F76&lt;0.1,,IF(F76&gt;11.5,,SUM(58.015*(POWER((11.5-F76),1.81)))))</f>
        <v>357.26846802874815</v>
      </c>
      <c r="H76" s="5">
        <v>144</v>
      </c>
      <c r="I76" s="52">
        <f>IF(H76&lt;75,,IF(H76&lt;75,,SUM(0.8465*(POWER((H76-75),1.42)))))</f>
        <v>345.77426855123963</v>
      </c>
      <c r="J76" s="29"/>
      <c r="K76" s="52">
        <f>IF(J76&lt;220,,IF(J76&lt;220,,SUM(0.14354*(POWER((J76-220),1.4)))))</f>
        <v>0</v>
      </c>
      <c r="L76" s="7">
        <v>2</v>
      </c>
      <c r="M76" s="8" t="s">
        <v>9</v>
      </c>
      <c r="N76" s="35">
        <v>42.8</v>
      </c>
      <c r="O76" s="52">
        <f>IF((L76*60+N76)&lt;0.1,,IF((L76*60+N76)&gt;235,,SUM(0.13279*(POWER((235-(L76*60+N76)),1.85)))))</f>
        <v>364.3000127207458</v>
      </c>
      <c r="P76" s="9">
        <f>SUM(E76,G76,I76,K76,O76)</f>
        <v>1306.1475621398563</v>
      </c>
    </row>
    <row r="77" spans="1:16" ht="12.75">
      <c r="A77" s="14"/>
      <c r="B77" s="25" t="s">
        <v>85</v>
      </c>
      <c r="C77" s="33" t="s">
        <v>19</v>
      </c>
      <c r="D77" s="42">
        <v>54.66</v>
      </c>
      <c r="E77" s="52">
        <f>IF(D77&lt;10,,IF(D77&lt;10,,SUM(5.33*(POWER((D77-10),1.1)))))</f>
        <v>348.0469238141443</v>
      </c>
      <c r="F77" s="4">
        <v>9.12</v>
      </c>
      <c r="G77" s="52">
        <f>IF(F77&lt;0.1,,IF(F77&gt;11.5,,SUM(58.015*(POWER((11.5-F77),1.81)))))</f>
        <v>278.7048901182654</v>
      </c>
      <c r="H77" s="29">
        <v>138</v>
      </c>
      <c r="I77" s="52">
        <f>IF(H77&lt;75,,IF(H77&lt;75,,SUM(0.8465*(POWER((H77-75),1.42)))))</f>
        <v>303.8719009255697</v>
      </c>
      <c r="J77" s="6"/>
      <c r="K77" s="52">
        <f>IF(J77&lt;220,,IF(J77&lt;220,,SUM(0.14354*(POWER((J77-220),1.4)))))</f>
        <v>0</v>
      </c>
      <c r="L77" s="7">
        <v>2</v>
      </c>
      <c r="M77" s="8" t="s">
        <v>9</v>
      </c>
      <c r="N77" s="35">
        <v>50.36</v>
      </c>
      <c r="O77" s="52">
        <f>IF((L77*60+N77)&lt;0.1,,IF((L77*60+N77)&gt;235,,SUM(0.13279*(POWER((235-(L77*60+N77)),1.85)))))</f>
        <v>296.888150525221</v>
      </c>
      <c r="P77" s="9">
        <f>SUM(E77,G77,I77,K77,O77)</f>
        <v>1227.5118653832005</v>
      </c>
    </row>
    <row r="78" spans="1:16" ht="12.75">
      <c r="A78" s="14"/>
      <c r="B78" s="32" t="s">
        <v>82</v>
      </c>
      <c r="C78" s="79" t="s">
        <v>19</v>
      </c>
      <c r="D78" s="34">
        <v>38.89</v>
      </c>
      <c r="E78" s="52">
        <f>IF(D78&lt;10,,IF(D78&lt;10,,SUM(5.33*(POWER((D78-10),1.1)))))</f>
        <v>215.550733498621</v>
      </c>
      <c r="F78" s="4">
        <v>8.97</v>
      </c>
      <c r="G78" s="52">
        <f>IF(F78&lt;0.1,,IF(F78&gt;11.5,,SUM(58.015*(POWER((11.5-F78),1.81)))))</f>
        <v>311.3066800436712</v>
      </c>
      <c r="H78" s="29"/>
      <c r="I78" s="52">
        <f>IF(H78&lt;75,,IF(H78&lt;75,,SUM(0.8465*(POWER((H78-75),1.42)))))</f>
        <v>0</v>
      </c>
      <c r="J78" s="6">
        <v>444</v>
      </c>
      <c r="K78" s="52">
        <f>IF(J78&lt;220,,IF(J78&lt;220,,SUM(0.14354*(POWER((J78-220),1.4)))))</f>
        <v>280.10455260055124</v>
      </c>
      <c r="L78" s="7">
        <v>2</v>
      </c>
      <c r="M78" s="8" t="s">
        <v>9</v>
      </c>
      <c r="N78" s="35">
        <v>39.38</v>
      </c>
      <c r="O78" s="52">
        <f>IF((L78*60+N78)&lt;0.1,,IF((L78*60+N78)&gt;235,,SUM(0.13279*(POWER((235-(L78*60+N78)),1.85)))))</f>
        <v>396.86538047352224</v>
      </c>
      <c r="P78" s="9">
        <f>SUM(E78,G78,I78,K78,O78)</f>
        <v>1203.8273466163657</v>
      </c>
    </row>
    <row r="79" spans="1:16" ht="12.75">
      <c r="A79" s="14"/>
      <c r="B79" s="26" t="s">
        <v>86</v>
      </c>
      <c r="C79" s="33" t="s">
        <v>19</v>
      </c>
      <c r="D79" s="43">
        <v>36</v>
      </c>
      <c r="E79" s="52">
        <f>IF(D79&lt;10,,IF(D79&lt;10,,SUM(5.33*(POWER((D79-10),1.1)))))</f>
        <v>191.95432056567572</v>
      </c>
      <c r="F79" s="4">
        <v>9.18</v>
      </c>
      <c r="G79" s="52">
        <f>IF(F79&lt;0.1,,IF(F79&gt;11.5,,SUM(58.015*(POWER((11.5-F79),1.81)))))</f>
        <v>266.11757007027813</v>
      </c>
      <c r="H79" s="5"/>
      <c r="I79" s="52">
        <f>IF(H79&lt;75,,IF(H79&lt;75,,SUM(0.8465*(POWER((H79-75),1.42)))))</f>
        <v>0</v>
      </c>
      <c r="J79" s="29">
        <v>408</v>
      </c>
      <c r="K79" s="52">
        <f>IF(J79&lt;220,,IF(J79&lt;220,,SUM(0.14354*(POWER((J79-220),1.4)))))</f>
        <v>219.17647143785084</v>
      </c>
      <c r="L79" s="7">
        <v>2</v>
      </c>
      <c r="M79" s="8" t="s">
        <v>9</v>
      </c>
      <c r="N79" s="35">
        <v>31.76</v>
      </c>
      <c r="O79" s="52">
        <f>IF((L79*60+N79)&lt;0.1,,IF((L79*60+N79)&gt;235,,SUM(0.13279*(POWER((235-(L79*60+N79)),1.85)))))</f>
        <v>474.0014860620432</v>
      </c>
      <c r="P79" s="9">
        <f>SUM(E79,G79,I79,K79,O79)</f>
        <v>1151.249848135848</v>
      </c>
    </row>
    <row r="80" spans="1:16" ht="12.75">
      <c r="A80" s="14"/>
      <c r="B80" s="25" t="s">
        <v>83</v>
      </c>
      <c r="C80" s="33" t="s">
        <v>19</v>
      </c>
      <c r="D80" s="34">
        <v>26.2</v>
      </c>
      <c r="E80" s="52">
        <f>IF(D80&lt;10,,IF(D80&lt;10,,SUM(5.33*(POWER((D80-10),1.1)))))</f>
        <v>114.07585303624278</v>
      </c>
      <c r="F80" s="4">
        <v>9.03</v>
      </c>
      <c r="G80" s="52">
        <f>IF(F80&lt;0.1,,IF(F80&gt;11.5,,SUM(58.015*(POWER((11.5-F80),1.81)))))</f>
        <v>298.07241205418813</v>
      </c>
      <c r="H80" s="5"/>
      <c r="I80" s="52">
        <f>IF(H80&lt;75,,IF(H80&lt;75,,SUM(0.8465*(POWER((H80-75),1.42)))))</f>
        <v>0</v>
      </c>
      <c r="J80" s="29">
        <v>398</v>
      </c>
      <c r="K80" s="52">
        <f>IF(J80&lt;220,,IF(J80&lt;220,,SUM(0.14354*(POWER((J80-220),1.4)))))</f>
        <v>203.03034150782392</v>
      </c>
      <c r="L80" s="7">
        <v>2</v>
      </c>
      <c r="M80" s="8" t="s">
        <v>9</v>
      </c>
      <c r="N80" s="35">
        <v>41.35</v>
      </c>
      <c r="O80" s="52">
        <f>IF((L80*60+N80)&lt;0.1,,IF((L80*60+N80)&gt;235,,SUM(0.13279*(POWER((235-(L80*60+N80)),1.85)))))</f>
        <v>377.95053164861537</v>
      </c>
      <c r="P80" s="9">
        <f>SUM(E80,G80,I80,K80,O80)</f>
        <v>993.1291382468703</v>
      </c>
    </row>
    <row r="81" spans="1:16" ht="12.75">
      <c r="A81" s="14"/>
      <c r="B81" s="78"/>
      <c r="C81" s="79" t="s">
        <v>19</v>
      </c>
      <c r="D81" s="4"/>
      <c r="E81" s="52"/>
      <c r="F81" s="4"/>
      <c r="G81" s="52"/>
      <c r="H81" s="5"/>
      <c r="I81" s="52"/>
      <c r="J81" s="6"/>
      <c r="K81" s="52"/>
      <c r="L81" s="7"/>
      <c r="M81" s="8"/>
      <c r="N81" s="20"/>
      <c r="O81" s="52"/>
      <c r="P81" s="8">
        <f>SUM(P76:P79)</f>
        <v>4888.736622275271</v>
      </c>
    </row>
    <row r="82" spans="1:16" s="11" customFormat="1" ht="12.75">
      <c r="A82" s="15"/>
      <c r="B82" s="92"/>
      <c r="C82" s="93"/>
      <c r="D82" s="13"/>
      <c r="E82" s="5"/>
      <c r="F82" s="13"/>
      <c r="G82" s="5"/>
      <c r="H82" s="5"/>
      <c r="I82" s="5"/>
      <c r="J82" s="12"/>
      <c r="K82" s="5"/>
      <c r="L82" s="7"/>
      <c r="M82" s="8"/>
      <c r="N82" s="21"/>
      <c r="O82" s="5"/>
      <c r="P82" s="8"/>
    </row>
    <row r="83" spans="1:16" ht="12.75">
      <c r="A83" s="14"/>
      <c r="B83" s="32" t="s">
        <v>87</v>
      </c>
      <c r="C83" s="33" t="s">
        <v>11</v>
      </c>
      <c r="D83" s="6">
        <v>40.8</v>
      </c>
      <c r="E83" s="52">
        <f>IF(D83&lt;10,,IF(D83&lt;10,,SUM(5.33*(POWER((D83-10),1.1)))))</f>
        <v>231.27729391196692</v>
      </c>
      <c r="F83" s="4">
        <v>8.6</v>
      </c>
      <c r="G83" s="52">
        <f>IF(F83&lt;0.1,,IF(F83&gt;11.5,,SUM(58.015*(POWER((11.5-F83),1.81)))))</f>
        <v>398.54803550481176</v>
      </c>
      <c r="H83" s="29">
        <v>125</v>
      </c>
      <c r="I83" s="52">
        <f>IF(H83&lt;75,,IF(H83&lt;75,,SUM(0.8465*(POWER((H83-75),1.42)))))</f>
        <v>218.85897886918931</v>
      </c>
      <c r="J83" s="6"/>
      <c r="K83" s="52">
        <f>IF(J83&lt;220,,IF(J83&lt;220,,SUM(0.14354*(POWER((J83-220),1.4)))))</f>
        <v>0</v>
      </c>
      <c r="L83" s="7">
        <v>2</v>
      </c>
      <c r="M83" s="8" t="s">
        <v>9</v>
      </c>
      <c r="N83" s="35">
        <v>37.72</v>
      </c>
      <c r="O83" s="52">
        <f>IF((L83*60+N83)&lt;0.1,,IF((L83*60+N83)&gt;235,,SUM(0.13279*(POWER((235-(L83*60+N83)),1.85)))))</f>
        <v>413.1326613655267</v>
      </c>
      <c r="P83" s="9">
        <f>SUM(E83,G83,I83,K83,O83)</f>
        <v>1261.8169696514947</v>
      </c>
    </row>
    <row r="84" spans="1:16" ht="12.75">
      <c r="A84" s="14"/>
      <c r="B84" s="32" t="s">
        <v>88</v>
      </c>
      <c r="C84" s="33" t="s">
        <v>11</v>
      </c>
      <c r="D84" s="28">
        <v>50.7</v>
      </c>
      <c r="E84" s="52">
        <f>IF(D84&lt;10,,IF(D84&lt;10,,SUM(5.33*(POWER((D84-10),1.1)))))</f>
        <v>314.25417716471395</v>
      </c>
      <c r="F84" s="4">
        <v>9.53</v>
      </c>
      <c r="G84" s="52">
        <f>IF(F84&lt;0.1,,IF(F84&gt;11.5,,SUM(58.015*(POWER((11.5-F84),1.81)))))</f>
        <v>197.93571577526123</v>
      </c>
      <c r="H84" s="5"/>
      <c r="I84" s="52">
        <f>IF(H84&lt;75,,IF(H84&lt;75,,SUM(0.8465*(POWER((H84-75),1.42)))))</f>
        <v>0</v>
      </c>
      <c r="J84" s="29">
        <v>396</v>
      </c>
      <c r="K84" s="52">
        <f>IF(J84&lt;220,,IF(J84&lt;220,,SUM(0.14354*(POWER((J84-220),1.4)))))</f>
        <v>199.84379893374341</v>
      </c>
      <c r="L84" s="7">
        <v>3</v>
      </c>
      <c r="M84" s="8" t="s">
        <v>9</v>
      </c>
      <c r="N84" s="35">
        <v>31.3</v>
      </c>
      <c r="O84" s="52">
        <f>IF((L84*60+N84)&lt;0.1,,IF((L84*60+N84)&gt;235,,SUM(0.13279*(POWER((235-(L84*60+N84)),1.85)))))</f>
        <v>46.39271734216919</v>
      </c>
      <c r="P84" s="9">
        <f>SUM(E84,G84,I84,K84,O84)</f>
        <v>758.4264092158878</v>
      </c>
    </row>
    <row r="85" spans="1:16" ht="12.75">
      <c r="A85" s="14"/>
      <c r="B85" s="85" t="s">
        <v>90</v>
      </c>
      <c r="C85" s="86" t="s">
        <v>11</v>
      </c>
      <c r="D85" s="67">
        <v>32.8</v>
      </c>
      <c r="E85" s="81">
        <f>IF(D85&lt;10,,IF(D85&lt;10,,SUM(5.33*(POWER((D85-10),1.1)))))</f>
        <v>166.1328596760888</v>
      </c>
      <c r="F85" s="65">
        <v>9.84</v>
      </c>
      <c r="G85" s="81">
        <f>IF(F85&lt;0.1,,IF(F85&gt;11.5,,SUM(58.015*(POWER((11.5-F85),1.81)))))</f>
        <v>145.18974280932756</v>
      </c>
      <c r="H85" s="39">
        <v>110</v>
      </c>
      <c r="I85" s="81">
        <f>IF(H85&lt;75,,IF(H85&lt;75,,SUM(0.8465*(POWER((H85-75),1.42)))))</f>
        <v>131.887484626905</v>
      </c>
      <c r="J85" s="67"/>
      <c r="K85" s="81">
        <f>IF(J85&lt;220,,IF(J85&lt;220,,SUM(0.14354*(POWER((J85-220),1.4)))))</f>
        <v>0</v>
      </c>
      <c r="L85" s="40">
        <v>2</v>
      </c>
      <c r="M85" s="41" t="s">
        <v>9</v>
      </c>
      <c r="N85" s="68">
        <v>49.29</v>
      </c>
      <c r="O85" s="52">
        <f>IF((L85*60+N85)&lt;0.1,,IF((L85*60+N85)&gt;235,,SUM(0.13279*(POWER((235-(L85*60+N85)),1.85)))))</f>
        <v>306.04379961409796</v>
      </c>
      <c r="P85" s="9">
        <f>SUM(E85,G85,I85,K85,O85)</f>
        <v>749.2538867264193</v>
      </c>
    </row>
    <row r="86" spans="1:16" ht="12.75">
      <c r="A86" s="14"/>
      <c r="B86" s="32" t="s">
        <v>89</v>
      </c>
      <c r="C86" s="33" t="s">
        <v>11</v>
      </c>
      <c r="D86" s="28">
        <v>44.45</v>
      </c>
      <c r="E86" s="52">
        <f>IF(D86&lt;10,,IF(D86&lt;10,,SUM(5.33*(POWER((D86-10),1.1)))))</f>
        <v>261.59856533730414</v>
      </c>
      <c r="F86" s="4">
        <v>9.91</v>
      </c>
      <c r="G86" s="52">
        <f>IF(F86&lt;0.1,,IF(F86&gt;11.5,,SUM(58.015*(POWER((11.5-F86),1.81)))))</f>
        <v>134.29785976531468</v>
      </c>
      <c r="H86" s="5"/>
      <c r="I86" s="52">
        <f>IF(H86&lt;75,,IF(H86&lt;75,,SUM(0.8465*(POWER((H86-75),1.42)))))</f>
        <v>0</v>
      </c>
      <c r="J86" s="29">
        <v>357</v>
      </c>
      <c r="K86" s="52">
        <f>IF(J86&lt;220,,IF(J86&lt;220,,SUM(0.14354*(POWER((J86-220),1.4)))))</f>
        <v>140.72839542970837</v>
      </c>
      <c r="L86" s="7">
        <v>3</v>
      </c>
      <c r="M86" s="8" t="s">
        <v>9</v>
      </c>
      <c r="N86" s="35">
        <v>14.54</v>
      </c>
      <c r="O86" s="52">
        <f>IF((L86*60+N86)&lt;0.1,,IF((L86*60+N86)&gt;235,,SUM(0.13279*(POWER((235-(L86*60+N86)),1.85)))))</f>
        <v>124.78524786498406</v>
      </c>
      <c r="P86" s="9">
        <f>SUM(E86,G86,I86,K86,O86)</f>
        <v>661.4100683973113</v>
      </c>
    </row>
    <row r="87" spans="1:16" ht="12.75">
      <c r="A87" s="14"/>
      <c r="B87" s="78"/>
      <c r="C87" s="79" t="s">
        <v>11</v>
      </c>
      <c r="D87" s="4"/>
      <c r="E87" s="52"/>
      <c r="F87" s="4"/>
      <c r="G87" s="52"/>
      <c r="H87" s="5"/>
      <c r="I87" s="52"/>
      <c r="J87" s="6"/>
      <c r="K87" s="52"/>
      <c r="L87" s="7"/>
      <c r="M87" s="8"/>
      <c r="N87" s="20"/>
      <c r="O87" s="52"/>
      <c r="P87" s="8">
        <f>SUM(P82:P85)</f>
        <v>2769.497265593802</v>
      </c>
    </row>
    <row r="88" spans="1:16" s="11" customFormat="1" ht="12.75">
      <c r="A88" s="15"/>
      <c r="B88" s="92"/>
      <c r="C88" s="93"/>
      <c r="D88" s="13"/>
      <c r="E88" s="5"/>
      <c r="F88" s="13"/>
      <c r="G88" s="5"/>
      <c r="H88" s="5"/>
      <c r="I88" s="5"/>
      <c r="J88" s="12"/>
      <c r="K88" s="5"/>
      <c r="L88" s="7"/>
      <c r="M88" s="8"/>
      <c r="N88" s="21"/>
      <c r="O88" s="5"/>
      <c r="P88" s="8"/>
    </row>
    <row r="89" spans="1:16" ht="12.75">
      <c r="A89" s="14"/>
      <c r="B89" s="32" t="s">
        <v>91</v>
      </c>
      <c r="C89" s="79" t="s">
        <v>13</v>
      </c>
      <c r="D89" s="28">
        <v>40.63</v>
      </c>
      <c r="E89" s="52">
        <f>IF(D89&lt;10,,IF(D89&lt;10,,SUM(5.33*(POWER((D89-10),1.1)))))</f>
        <v>229.87349850333774</v>
      </c>
      <c r="F89" s="4">
        <v>9.7</v>
      </c>
      <c r="G89" s="52">
        <f>IF(F89&lt;0.1,,IF(F89&gt;11.5,,SUM(58.015*(POWER((11.5-F89),1.81)))))</f>
        <v>168.10612245768385</v>
      </c>
      <c r="H89" s="5">
        <v>125</v>
      </c>
      <c r="I89" s="52">
        <f>IF(H89&lt;75,,IF(H89&lt;75,,SUM(0.8465*(POWER((H89-75),1.42)))))</f>
        <v>218.85897886918931</v>
      </c>
      <c r="J89" s="29"/>
      <c r="K89" s="52">
        <f>IF(J89&lt;220,,IF(J89&lt;220,,SUM(0.14354*(POWER((J89-220),1.4)))))</f>
        <v>0</v>
      </c>
      <c r="L89" s="7">
        <v>2</v>
      </c>
      <c r="M89" s="8" t="s">
        <v>9</v>
      </c>
      <c r="N89" s="35">
        <v>56.63</v>
      </c>
      <c r="O89" s="52">
        <f>IF((L89*60+N89)&lt;0.1,,IF((L89*60+N89)&gt;235,,SUM(0.13279*(POWER((235-(L89*60+N89)),1.85)))))</f>
        <v>245.81948446248788</v>
      </c>
      <c r="P89" s="9">
        <f>SUM(E89,G89,I89,K89,O89)</f>
        <v>862.6580842926987</v>
      </c>
    </row>
    <row r="90" spans="1:16" ht="12.75">
      <c r="A90" s="14"/>
      <c r="B90" s="78" t="s">
        <v>95</v>
      </c>
      <c r="C90" s="33" t="s">
        <v>13</v>
      </c>
      <c r="D90" s="29">
        <v>51.74</v>
      </c>
      <c r="E90" s="52">
        <f>IF(D90&lt;10,,IF(D90&lt;10,,SUM(5.33*(POWER((D90-10),1.1)))))</f>
        <v>323.09846759243754</v>
      </c>
      <c r="F90" s="4">
        <v>9.39</v>
      </c>
      <c r="G90" s="52">
        <f>IF(F90&lt;0.1,,IF(F90&gt;11.5,,SUM(58.015*(POWER((11.5-F90),1.81)))))</f>
        <v>224.12563894261217</v>
      </c>
      <c r="H90" s="29"/>
      <c r="I90" s="52">
        <f>IF(H90&lt;75,,IF(H90&lt;75,,SUM(0.8465*(POWER((H90-75),1.42)))))</f>
        <v>0</v>
      </c>
      <c r="J90" s="6">
        <v>384</v>
      </c>
      <c r="K90" s="52">
        <f>IF(J90&lt;220,,IF(J90&lt;220,,SUM(0.14354*(POWER((J90-220),1.4)))))</f>
        <v>181.03157471183883</v>
      </c>
      <c r="L90" s="7">
        <v>3</v>
      </c>
      <c r="M90" s="8" t="s">
        <v>9</v>
      </c>
      <c r="N90" s="35">
        <v>20.3</v>
      </c>
      <c r="O90" s="52">
        <f>IF((L90*60+N90)&lt;0.1,,IF((L90*60+N90)&gt;235,,SUM(0.13279*(POWER((235-(L90*60+N90)),1.85)))))</f>
        <v>93.92363654038023</v>
      </c>
      <c r="P90" s="9">
        <f>SUM(E90,G90,I90,K90,O90)</f>
        <v>822.1793177872688</v>
      </c>
    </row>
    <row r="91" spans="1:16" ht="12.75">
      <c r="A91" s="14"/>
      <c r="B91" s="32" t="s">
        <v>92</v>
      </c>
      <c r="C91" s="33" t="s">
        <v>13</v>
      </c>
      <c r="D91" s="28">
        <v>36.76</v>
      </c>
      <c r="E91" s="52">
        <f>IF(D91&lt;10,,IF(D91&lt;10,,SUM(5.33*(POWER((D91-10),1.1)))))</f>
        <v>198.1353329502662</v>
      </c>
      <c r="F91" s="4">
        <v>9.6</v>
      </c>
      <c r="G91" s="52">
        <f>IF(F91&lt;0.1,,IF(F91&gt;11.5,,SUM(58.015*(POWER((11.5-F91),1.81)))))</f>
        <v>185.38915045728496</v>
      </c>
      <c r="H91" s="29">
        <v>115</v>
      </c>
      <c r="I91" s="52">
        <f>IF(H91&lt;75,,IF(H91&lt;75,,SUM(0.8465*(POWER((H91-75),1.42)))))</f>
        <v>159.4234305055086</v>
      </c>
      <c r="J91" s="6"/>
      <c r="K91" s="52">
        <f>IF(J91&lt;220,,IF(J91&lt;220,,SUM(0.14354*(POWER((J91-220),1.4)))))</f>
        <v>0</v>
      </c>
      <c r="L91" s="7">
        <v>2</v>
      </c>
      <c r="M91" s="8" t="s">
        <v>9</v>
      </c>
      <c r="N91" s="35">
        <v>54.8</v>
      </c>
      <c r="O91" s="52">
        <f>IF((L91*60+N91)&lt;0.1,,IF((L91*60+N91)&gt;235,,SUM(0.13279*(POWER((235-(L91*60+N91)),1.85)))))</f>
        <v>260.26686430587233</v>
      </c>
      <c r="P91" s="9">
        <f>SUM(E91,G91,I91,K91,O91)</f>
        <v>803.2147782189321</v>
      </c>
    </row>
    <row r="92" spans="1:16" ht="12.75">
      <c r="A92" s="14"/>
      <c r="B92" s="32" t="s">
        <v>93</v>
      </c>
      <c r="C92" s="33" t="s">
        <v>13</v>
      </c>
      <c r="D92" s="28">
        <v>35.12</v>
      </c>
      <c r="E92" s="52">
        <f>IF(D92&lt;10,,IF(D92&lt;10,,SUM(5.33*(POWER((D92-10),1.1)))))</f>
        <v>184.8199326290298</v>
      </c>
      <c r="F92" s="4">
        <v>9.75</v>
      </c>
      <c r="G92" s="52">
        <f>IF(F92&lt;0.1,,IF(F92&gt;11.5,,SUM(58.015*(POWER((11.5-F92),1.81)))))</f>
        <v>159.74937389384743</v>
      </c>
      <c r="H92" s="5">
        <v>120</v>
      </c>
      <c r="I92" s="52">
        <f>IF(H92&lt;75,,IF(H92&lt;75,,SUM(0.8465*(POWER((H92-75),1.42)))))</f>
        <v>188.44678475981837</v>
      </c>
      <c r="J92" s="29"/>
      <c r="K92" s="52">
        <f>IF(J92&lt;220,,IF(J92&lt;220,,SUM(0.14354*(POWER((J92-220),1.4)))))</f>
        <v>0</v>
      </c>
      <c r="L92" s="7">
        <v>3</v>
      </c>
      <c r="M92" s="8" t="s">
        <v>9</v>
      </c>
      <c r="N92" s="35">
        <v>22.8</v>
      </c>
      <c r="O92" s="52">
        <f>IF((L92*60+N92)&lt;0.1,,IF((L92*60+N92)&gt;235,,SUM(0.13279*(POWER((235-(L92*60+N92)),1.85)))))</f>
        <v>81.789722281822</v>
      </c>
      <c r="P92" s="9">
        <f>SUM(E92,G92,I92,K92,O92)</f>
        <v>614.8058135645176</v>
      </c>
    </row>
    <row r="93" spans="1:16" ht="12.75">
      <c r="A93" s="14"/>
      <c r="B93" s="32" t="s">
        <v>94</v>
      </c>
      <c r="C93" s="33" t="s">
        <v>13</v>
      </c>
      <c r="D93" s="29">
        <v>42.7</v>
      </c>
      <c r="E93" s="52">
        <f>IF(D93&lt;10,,IF(D93&lt;10,,SUM(5.33*(POWER((D93-10),1.1)))))</f>
        <v>247.0186460528571</v>
      </c>
      <c r="F93" s="4">
        <v>9.95</v>
      </c>
      <c r="G93" s="52">
        <f>IF(F93&lt;0.1,,IF(F93&gt;11.5,,SUM(58.015*(POWER((11.5-F93),1.81)))))</f>
        <v>128.2450674374952</v>
      </c>
      <c r="H93" s="29"/>
      <c r="I93" s="52">
        <f>IF(H93&lt;75,,IF(H93&lt;75,,SUM(0.8465*(POWER((H93-75),1.42)))))</f>
        <v>0</v>
      </c>
      <c r="J93" s="6">
        <v>357</v>
      </c>
      <c r="K93" s="52">
        <f>IF(J93&lt;220,,IF(J93&lt;220,,SUM(0.14354*(POWER((J93-220),1.4)))))</f>
        <v>140.72839542970837</v>
      </c>
      <c r="L93" s="7">
        <v>3</v>
      </c>
      <c r="M93" s="8" t="s">
        <v>9</v>
      </c>
      <c r="N93" s="35">
        <v>27.56</v>
      </c>
      <c r="O93" s="52">
        <f>IF((L93*60+N93)&lt;0.1,,IF((L93*60+N93)&gt;235,,SUM(0.13279*(POWER((235-(L93*60+N93)),1.85)))))</f>
        <v>60.838145741609864</v>
      </c>
      <c r="P93" s="9">
        <f>SUM(E93,G93,I93,K93,O93)</f>
        <v>576.8302546616706</v>
      </c>
    </row>
    <row r="94" spans="1:16" ht="12.75">
      <c r="A94" s="14"/>
      <c r="B94" s="78"/>
      <c r="C94" s="79" t="s">
        <v>13</v>
      </c>
      <c r="D94" s="4"/>
      <c r="E94" s="52"/>
      <c r="F94" s="4"/>
      <c r="G94" s="52"/>
      <c r="H94" s="5"/>
      <c r="I94" s="52"/>
      <c r="J94" s="6"/>
      <c r="K94" s="52"/>
      <c r="L94" s="7"/>
      <c r="M94" s="8"/>
      <c r="N94" s="20"/>
      <c r="O94" s="52"/>
      <c r="P94" s="8">
        <f>SUM(P89:P92)</f>
        <v>3102.8579938634175</v>
      </c>
    </row>
    <row r="95" spans="1:16" s="11" customFormat="1" ht="12.75">
      <c r="A95" s="15"/>
      <c r="B95" s="92"/>
      <c r="C95" s="93"/>
      <c r="D95" s="13"/>
      <c r="E95" s="5"/>
      <c r="F95" s="13"/>
      <c r="G95" s="5"/>
      <c r="H95" s="5"/>
      <c r="I95" s="5"/>
      <c r="J95" s="12"/>
      <c r="K95" s="5"/>
      <c r="L95" s="7"/>
      <c r="M95" s="8"/>
      <c r="N95" s="21"/>
      <c r="O95" s="5"/>
      <c r="P95" s="8"/>
    </row>
    <row r="96" spans="1:16" ht="12.75">
      <c r="A96" s="14"/>
      <c r="B96" s="27" t="s">
        <v>98</v>
      </c>
      <c r="C96" s="33" t="s">
        <v>16</v>
      </c>
      <c r="D96" s="28">
        <v>47.1</v>
      </c>
      <c r="E96" s="52">
        <f>IF(D96&lt;10,,IF(D96&lt;10,,SUM(5.33*(POWER((D96-10),1.1)))))</f>
        <v>283.81706825276945</v>
      </c>
      <c r="F96" s="4">
        <v>9.44</v>
      </c>
      <c r="G96" s="52">
        <f>IF(F96&lt;0.1,,IF(F96&gt;11.5,,SUM(58.015*(POWER((11.5-F96),1.81)))))</f>
        <v>214.6050638629806</v>
      </c>
      <c r="H96" s="5"/>
      <c r="I96" s="52">
        <f>IF(H96&lt;75,,IF(H96&lt;75,,SUM(0.8465*(POWER((H96-75),1.42)))))</f>
        <v>0</v>
      </c>
      <c r="J96" s="6">
        <v>356</v>
      </c>
      <c r="K96" s="52">
        <f>IF(J96&lt;220,,IF(J96&lt;220,,SUM(0.14354*(POWER((J96-220),1.4)))))</f>
        <v>139.29239752890982</v>
      </c>
      <c r="L96" s="7">
        <v>2</v>
      </c>
      <c r="M96" s="8" t="s">
        <v>9</v>
      </c>
      <c r="N96" s="35">
        <v>52.93</v>
      </c>
      <c r="O96" s="52">
        <f>IF((L96*60+N96)&lt;0.1,,IF((L96*60+N96)&gt;235,,SUM(0.13279*(POWER((235-(L96*60+N96)),1.85)))))</f>
        <v>275.4207140295912</v>
      </c>
      <c r="P96" s="9">
        <f>SUM(E96,G96,I96,K96,O96)</f>
        <v>913.1352436742511</v>
      </c>
    </row>
    <row r="97" spans="1:16" ht="12.75">
      <c r="A97" s="14"/>
      <c r="B97" s="32" t="s">
        <v>96</v>
      </c>
      <c r="C97" s="79" t="s">
        <v>16</v>
      </c>
      <c r="D97" s="28">
        <v>43.12</v>
      </c>
      <c r="E97" s="52">
        <f>IF(D97&lt;10,,IF(D97&lt;10,,SUM(5.33*(POWER((D97-10),1.1)))))</f>
        <v>250.51086695616374</v>
      </c>
      <c r="F97" s="4">
        <v>9.14</v>
      </c>
      <c r="G97" s="52">
        <f>IF(F97&lt;0.1,,IF(F97&gt;11.5,,SUM(58.015*(POWER((11.5-F97),1.81)))))</f>
        <v>274.4802002901116</v>
      </c>
      <c r="H97" s="5"/>
      <c r="I97" s="52">
        <f>IF(H97&lt;75,,IF(H97&lt;75,,SUM(0.8465*(POWER((H97-75),1.42)))))</f>
        <v>0</v>
      </c>
      <c r="J97" s="29">
        <v>386</v>
      </c>
      <c r="K97" s="52">
        <f>IF(J97&lt;220,,IF(J97&lt;220,,SUM(0.14354*(POWER((J97-220),1.4)))))</f>
        <v>184.12987789235666</v>
      </c>
      <c r="L97" s="7">
        <v>3</v>
      </c>
      <c r="M97" s="8" t="s">
        <v>9</v>
      </c>
      <c r="N97" s="35">
        <v>10.19</v>
      </c>
      <c r="O97" s="52">
        <f>IF((L97*60+N97)&lt;0.1,,IF((L97*60+N97)&gt;235,,SUM(0.13279*(POWER((235-(L97*60+N97)),1.85)))))</f>
        <v>150.73323401829822</v>
      </c>
      <c r="P97" s="9">
        <f>SUM(E97,G97,I97,K97,O97)</f>
        <v>859.8541791569303</v>
      </c>
    </row>
    <row r="98" spans="1:16" ht="12.75">
      <c r="A98" s="64"/>
      <c r="B98" s="32" t="s">
        <v>99</v>
      </c>
      <c r="C98" s="33" t="s">
        <v>16</v>
      </c>
      <c r="D98" s="28">
        <v>35.9</v>
      </c>
      <c r="E98" s="52">
        <f>IF(D98&lt;10,,IF(D98&lt;10,,SUM(5.33*(POWER((D98-10),1.1)))))</f>
        <v>191.14236248889858</v>
      </c>
      <c r="F98" s="4">
        <v>10.27</v>
      </c>
      <c r="G98" s="52">
        <f>IF(F98&lt;0.1,,IF(F98&gt;11.5,,SUM(58.015*(POWER((11.5-F98),1.81)))))</f>
        <v>84.38563995267195</v>
      </c>
      <c r="H98" s="29"/>
      <c r="I98" s="52">
        <f>IF(H98&lt;75,,IF(H98&lt;75,,SUM(0.8465*(POWER((H98-75),1.42)))))</f>
        <v>0</v>
      </c>
      <c r="J98" s="6">
        <v>325</v>
      </c>
      <c r="K98" s="52">
        <f>IF(J98&lt;220,,IF(J98&lt;220,,SUM(0.14354*(POWER((J98-220),1.4)))))</f>
        <v>96.97012615066933</v>
      </c>
      <c r="L98" s="7">
        <v>2</v>
      </c>
      <c r="M98" s="8" t="s">
        <v>9</v>
      </c>
      <c r="N98" s="35">
        <v>47.49</v>
      </c>
      <c r="O98" s="52">
        <f>IF((L98*60+N98)&lt;0.1,,IF((L98*60+N98)&gt;235,,SUM(0.13279*(POWER((235-(L98*60+N98)),1.85)))))</f>
        <v>321.7335645910969</v>
      </c>
      <c r="P98" s="9">
        <f>SUM(E98,G98,I98,K98,O98)</f>
        <v>694.2316931833368</v>
      </c>
    </row>
    <row r="99" spans="1:16" ht="12.75">
      <c r="A99" s="14"/>
      <c r="B99" s="32" t="s">
        <v>97</v>
      </c>
      <c r="C99" s="33" t="s">
        <v>16</v>
      </c>
      <c r="D99" s="28">
        <v>30.33</v>
      </c>
      <c r="E99" s="52">
        <f>IF(D99&lt;10,,IF(D99&lt;10,,SUM(5.33*(POWER((D99-10),1.1)))))</f>
        <v>146.44627367230714</v>
      </c>
      <c r="F99" s="4">
        <v>9.72</v>
      </c>
      <c r="G99" s="52">
        <f>IF(F99&lt;0.1,,IF(F99&gt;11.5,,SUM(58.015*(POWER((11.5-F99),1.81)))))</f>
        <v>164.7405458959932</v>
      </c>
      <c r="H99" s="5">
        <v>110</v>
      </c>
      <c r="I99" s="52">
        <f>IF(H99&lt;75,,IF(H99&lt;75,,SUM(0.8465*(POWER((H99-75),1.42)))))</f>
        <v>131.887484626905</v>
      </c>
      <c r="J99" s="29"/>
      <c r="K99" s="52">
        <f>IF(J99&lt;220,,IF(J99&lt;220,,SUM(0.14354*(POWER((J99-220),1.4)))))</f>
        <v>0</v>
      </c>
      <c r="L99" s="7">
        <v>2</v>
      </c>
      <c r="M99" s="8" t="s">
        <v>9</v>
      </c>
      <c r="N99" s="35">
        <v>58.06</v>
      </c>
      <c r="O99" s="52">
        <f>IF((L99*60+N99)&lt;0.1,,IF((L99*60+N99)&gt;235,,SUM(0.13279*(POWER((235-(L99*60+N99)),1.85)))))</f>
        <v>234.79436897381328</v>
      </c>
      <c r="P99" s="9">
        <f>SUM(E99,G99,I99,K99,O99)</f>
        <v>677.8686731690186</v>
      </c>
    </row>
    <row r="100" spans="1:16" ht="12.75">
      <c r="A100" s="14"/>
      <c r="B100" s="32" t="s">
        <v>100</v>
      </c>
      <c r="C100" s="33" t="s">
        <v>16</v>
      </c>
      <c r="D100" s="6">
        <v>42.59</v>
      </c>
      <c r="E100" s="52">
        <f>IF(D100&lt;10,,IF(D100&lt;10,,SUM(5.33*(POWER((D100-10),1.1)))))</f>
        <v>246.10475541536508</v>
      </c>
      <c r="F100" s="4">
        <v>10.11</v>
      </c>
      <c r="G100" s="52">
        <f>IF(F100&lt;0.1,,IF(F100&gt;11.5,,SUM(58.015*(POWER((11.5-F100),1.81)))))</f>
        <v>105.29241456523029</v>
      </c>
      <c r="H100" s="29">
        <v>125</v>
      </c>
      <c r="I100" s="52">
        <f>IF(H100&lt;75,,IF(H100&lt;75,,SUM(0.8465*(POWER((H100-75),1.42)))))</f>
        <v>218.85897886918931</v>
      </c>
      <c r="J100" s="6"/>
      <c r="K100" s="52">
        <f>IF(J100&lt;220,,IF(J100&lt;220,,SUM(0.14354*(POWER((J100-220),1.4)))))</f>
        <v>0</v>
      </c>
      <c r="L100" s="7">
        <v>3</v>
      </c>
      <c r="M100" s="8" t="s">
        <v>9</v>
      </c>
      <c r="N100" s="20">
        <v>31.34</v>
      </c>
      <c r="O100" s="52">
        <f>IF((L100*60+N100)&lt;0.1,,IF((L100*60+N100)&gt;235,,SUM(0.13279*(POWER((235-(L100*60+N100)),1.85)))))</f>
        <v>46.24796635726857</v>
      </c>
      <c r="P100" s="9">
        <f>SUM(E100,G100,I100,K100,O100)</f>
        <v>616.5041152070532</v>
      </c>
    </row>
    <row r="101" spans="1:16" ht="12.75">
      <c r="A101" s="14"/>
      <c r="B101" s="78"/>
      <c r="C101" s="33" t="s">
        <v>16</v>
      </c>
      <c r="D101" s="4"/>
      <c r="E101" s="52"/>
      <c r="F101" s="4"/>
      <c r="G101" s="52"/>
      <c r="H101" s="5"/>
      <c r="I101" s="52"/>
      <c r="J101" s="6"/>
      <c r="K101" s="52"/>
      <c r="L101" s="7"/>
      <c r="M101" s="8"/>
      <c r="N101" s="20"/>
      <c r="O101" s="52"/>
      <c r="P101" s="8">
        <f>SUM(P96:P99)</f>
        <v>3145.0897891835366</v>
      </c>
    </row>
    <row r="102" spans="1:16" s="11" customFormat="1" ht="12.75">
      <c r="A102" s="15"/>
      <c r="B102" s="92"/>
      <c r="C102" s="93"/>
      <c r="D102" s="13"/>
      <c r="E102" s="5"/>
      <c r="F102" s="13"/>
      <c r="G102" s="5"/>
      <c r="H102" s="5"/>
      <c r="I102" s="5"/>
      <c r="J102" s="12"/>
      <c r="K102" s="5"/>
      <c r="L102" s="7"/>
      <c r="M102" s="8"/>
      <c r="N102" s="21"/>
      <c r="O102" s="5"/>
      <c r="P102" s="8"/>
    </row>
    <row r="103" spans="1:16" ht="12.75">
      <c r="A103" s="14"/>
      <c r="B103" s="78" t="s">
        <v>104</v>
      </c>
      <c r="C103" s="79" t="s">
        <v>24</v>
      </c>
      <c r="D103" s="29">
        <v>33.75</v>
      </c>
      <c r="E103" s="52">
        <f>IF(D103&lt;10,,IF(D103&lt;10,,SUM(5.33*(POWER((D103-10),1.1)))))</f>
        <v>173.76295133186974</v>
      </c>
      <c r="F103" s="6">
        <v>9.89</v>
      </c>
      <c r="G103" s="52">
        <f>IF(F103&lt;0.1,,IF(F103&gt;11.5,,SUM(58.015*(POWER((11.5-F103),1.81)))))</f>
        <v>137.37102292207183</v>
      </c>
      <c r="H103" s="29"/>
      <c r="I103" s="52">
        <f>IF(H103&lt;75,,IF(H103&lt;75,,SUM(0.8465*(POWER((H103-75),1.42)))))</f>
        <v>0</v>
      </c>
      <c r="J103" s="6">
        <v>287</v>
      </c>
      <c r="K103" s="52">
        <f>IF(J103&lt;220,,IF(J103&lt;220,,SUM(0.14354*(POWER((J103-220),1.4)))))</f>
        <v>51.698467048074676</v>
      </c>
      <c r="L103" s="6">
        <v>2</v>
      </c>
      <c r="M103" s="6" t="s">
        <v>9</v>
      </c>
      <c r="N103" s="35">
        <v>48.36</v>
      </c>
      <c r="O103" s="52">
        <f>IF((L103*60+N103)&lt;0.1,,IF((L103*60+N103)&gt;235,,SUM(0.13279*(POWER((235-(L103*60+N103)),1.85)))))</f>
        <v>314.1051806554349</v>
      </c>
      <c r="P103" s="9">
        <f>SUM(E103,G103,I103,K103,O103)</f>
        <v>676.9376219574511</v>
      </c>
    </row>
    <row r="104" spans="1:16" ht="12.75">
      <c r="A104" s="14"/>
      <c r="B104" s="78" t="s">
        <v>103</v>
      </c>
      <c r="C104" s="79" t="s">
        <v>24</v>
      </c>
      <c r="D104" s="28">
        <v>35.59</v>
      </c>
      <c r="E104" s="52">
        <f>IF(D104&lt;10,,IF(D104&lt;10,,SUM(5.33*(POWER((D104-10),1.1)))))</f>
        <v>188.62728921944367</v>
      </c>
      <c r="F104" s="6">
        <v>9.78</v>
      </c>
      <c r="G104" s="52">
        <f>IF(F104&lt;0.1,,IF(F104&gt;11.5,,SUM(58.015*(POWER((11.5-F104),1.81)))))</f>
        <v>154.8270309100203</v>
      </c>
      <c r="H104" s="12">
        <v>125</v>
      </c>
      <c r="I104" s="52">
        <f>IF(H104&lt;75,,IF(H104&lt;75,,SUM(0.8465*(POWER((H104-75),1.42)))))</f>
        <v>218.85897886918931</v>
      </c>
      <c r="J104" s="6"/>
      <c r="K104" s="52">
        <f>IF(J104&lt;220,,IF(J104&lt;220,,SUM(0.14354*(POWER((J104-220),1.4)))))</f>
        <v>0</v>
      </c>
      <c r="L104" s="6">
        <v>3</v>
      </c>
      <c r="M104" s="6" t="s">
        <v>9</v>
      </c>
      <c r="N104" s="35">
        <v>39.91</v>
      </c>
      <c r="O104" s="52">
        <f>IF((L104*60+N104)&lt;0.1,,IF((L104*60+N104)&gt;235,,SUM(0.13279*(POWER((235-(L104*60+N104)),1.85)))))</f>
        <v>20.125212025197126</v>
      </c>
      <c r="P104" s="9">
        <f>SUM(E104,G104,I104,K104,O104)</f>
        <v>582.4385110238504</v>
      </c>
    </row>
    <row r="105" spans="1:16" ht="12.75">
      <c r="A105" s="14"/>
      <c r="B105" s="78" t="s">
        <v>102</v>
      </c>
      <c r="C105" s="79" t="s">
        <v>24</v>
      </c>
      <c r="D105" s="29">
        <v>28.85</v>
      </c>
      <c r="E105" s="52">
        <f>IF(D105&lt;10,,IF(D105&lt;10,,SUM(5.33*(POWER((D105-10),1.1)))))</f>
        <v>134.76269858561903</v>
      </c>
      <c r="F105" s="6">
        <v>9.59</v>
      </c>
      <c r="G105" s="52">
        <f>IF(F105&lt;0.1,,IF(F105&gt;11.5,,SUM(58.015*(POWER((11.5-F105),1.81)))))</f>
        <v>187.15898932515003</v>
      </c>
      <c r="H105" s="12"/>
      <c r="I105" s="52">
        <f>IF(H105&lt;75,,IF(H105&lt;75,,SUM(0.8465*(POWER((H105-75),1.42)))))</f>
        <v>0</v>
      </c>
      <c r="J105" s="6">
        <v>388</v>
      </c>
      <c r="K105" s="52">
        <f>IF(J105&lt;220,,IF(J105&lt;220,,SUM(0.14354*(POWER((J105-220),1.4)))))</f>
        <v>187.24314898245373</v>
      </c>
      <c r="L105" s="6">
        <v>3</v>
      </c>
      <c r="M105" s="6" t="s">
        <v>9</v>
      </c>
      <c r="N105" s="35">
        <v>26.11</v>
      </c>
      <c r="O105" s="52">
        <f>IF((L105*60+N105)&lt;0.1,,IF((L105*60+N105)&gt;235,,SUM(0.13279*(POWER((235-(L105*60+N105)),1.85)))))</f>
        <v>66.91882755086081</v>
      </c>
      <c r="P105" s="9">
        <f>SUM(E105,G105,I105,K105,O105)</f>
        <v>576.0836644440835</v>
      </c>
    </row>
    <row r="106" spans="1:16" ht="12.75">
      <c r="A106" s="14"/>
      <c r="B106" s="78" t="s">
        <v>101</v>
      </c>
      <c r="C106" s="79" t="s">
        <v>24</v>
      </c>
      <c r="D106" s="6">
        <v>34.26</v>
      </c>
      <c r="E106" s="52">
        <f>IF(D106&lt;10,,IF(D106&lt;10,,SUM(5.33*(POWER((D106-10),1.1)))))</f>
        <v>177.8717939450104</v>
      </c>
      <c r="F106" s="6">
        <v>10.34</v>
      </c>
      <c r="G106" s="52">
        <f>IF(F106&lt;0.1,,IF(F106&gt;11.5,,SUM(58.015*(POWER((11.5-F106),1.81)))))</f>
        <v>75.89431702281152</v>
      </c>
      <c r="H106" s="12">
        <v>115</v>
      </c>
      <c r="I106" s="52">
        <f>IF(H106&lt;75,,IF(H106&lt;75,,SUM(0.8465*(POWER((H106-75),1.42)))))</f>
        <v>159.4234305055086</v>
      </c>
      <c r="J106" s="6"/>
      <c r="K106" s="52">
        <f>IF(J106&lt;220,,IF(J106&lt;220,,SUM(0.14354*(POWER((J106-220),1.4)))))</f>
        <v>0</v>
      </c>
      <c r="L106" s="6">
        <v>3</v>
      </c>
      <c r="M106" s="6" t="s">
        <v>9</v>
      </c>
      <c r="N106" s="35">
        <v>33.85</v>
      </c>
      <c r="O106" s="52">
        <f>IF((L106*60+N106)&lt;0.1,,IF((L106*60+N106)&gt;235,,SUM(0.13279*(POWER((235-(L106*60+N106)),1.85)))))</f>
        <v>37.58283684071569</v>
      </c>
      <c r="P106" s="9">
        <f>SUM(E106,G106,I106,K106,O106)</f>
        <v>450.77237831404625</v>
      </c>
    </row>
    <row r="107" spans="1:16" ht="12.75">
      <c r="A107" s="14"/>
      <c r="B107" s="78" t="s">
        <v>105</v>
      </c>
      <c r="C107" s="79" t="s">
        <v>24</v>
      </c>
      <c r="D107" s="6">
        <v>33.34</v>
      </c>
      <c r="E107" s="52">
        <f>IF(D107&lt;10,,IF(D107&lt;10,,SUM(5.33*(POWER((D107-10),1.1)))))</f>
        <v>170.46614734638788</v>
      </c>
      <c r="F107" s="6">
        <v>10.23</v>
      </c>
      <c r="G107" s="52">
        <f>IF(F107&lt;0.1,,IF(F107&gt;11.5,,SUM(58.015*(POWER((11.5-F107),1.81)))))</f>
        <v>89.41801640430609</v>
      </c>
      <c r="H107" s="29"/>
      <c r="I107" s="52">
        <f>IF(H107&lt;75,,IF(H107&lt;75,,SUM(0.8465*(POWER((H107-75),1.42)))))</f>
        <v>0</v>
      </c>
      <c r="J107" s="6">
        <v>313</v>
      </c>
      <c r="K107" s="52">
        <f>IF(J107&lt;220,,IF(J107&lt;220,,SUM(0.14354*(POWER((J107-220),1.4)))))</f>
        <v>81.81803969262947</v>
      </c>
      <c r="L107" s="6">
        <v>3</v>
      </c>
      <c r="M107" s="6" t="s">
        <v>9</v>
      </c>
      <c r="N107" s="24">
        <v>18.96</v>
      </c>
      <c r="O107" s="52">
        <f>IF((L107*60+N107)&lt;0.1,,IF((L107*60+N107)&gt;235,,SUM(0.13279*(POWER((235-(L107*60+N107)),1.85)))))</f>
        <v>100.74354251103057</v>
      </c>
      <c r="P107" s="9">
        <f>SUM(E107,G107,I107,K107,O107)</f>
        <v>442.44574595435404</v>
      </c>
    </row>
    <row r="108" spans="1:17" ht="12.75">
      <c r="A108" s="14"/>
      <c r="B108" s="78"/>
      <c r="C108" s="79" t="s">
        <v>24</v>
      </c>
      <c r="D108" s="4"/>
      <c r="E108" s="52"/>
      <c r="F108" s="4"/>
      <c r="G108" s="52"/>
      <c r="H108" s="5"/>
      <c r="I108" s="52"/>
      <c r="J108" s="6"/>
      <c r="K108" s="52"/>
      <c r="L108" s="7"/>
      <c r="M108" s="8"/>
      <c r="N108" s="20"/>
      <c r="O108" s="52"/>
      <c r="P108" s="8">
        <f>SUM(P103:P106)</f>
        <v>2286.232175739431</v>
      </c>
      <c r="Q108" s="71"/>
    </row>
    <row r="109" spans="1:16" s="11" customFormat="1" ht="12.75">
      <c r="A109" s="30"/>
      <c r="B109" s="96"/>
      <c r="C109" s="97"/>
      <c r="D109" s="44"/>
      <c r="E109" s="45"/>
      <c r="F109" s="44"/>
      <c r="G109" s="45"/>
      <c r="H109" s="45"/>
      <c r="I109" s="45"/>
      <c r="J109" s="1"/>
      <c r="K109" s="45"/>
      <c r="L109" s="46"/>
      <c r="M109" s="47"/>
      <c r="N109" s="48"/>
      <c r="O109" s="5"/>
      <c r="P109" s="8"/>
    </row>
    <row r="110" spans="1:16" ht="12.75">
      <c r="A110" s="14"/>
      <c r="B110" s="32" t="s">
        <v>109</v>
      </c>
      <c r="C110" s="79" t="s">
        <v>107</v>
      </c>
      <c r="D110" s="28">
        <v>27</v>
      </c>
      <c r="E110" s="52">
        <f>IF(D110&lt;10,,IF(D110&lt;10,,SUM(5.33*(POWER((D110-10),1.1)))))</f>
        <v>120.28764506164875</v>
      </c>
      <c r="F110" s="4">
        <v>9.34</v>
      </c>
      <c r="G110" s="52">
        <f>IF(F110&lt;0.1,,IF(F110&gt;11.5,,SUM(58.015*(POWER((11.5-F110),1.81)))))</f>
        <v>233.8307303607513</v>
      </c>
      <c r="H110" s="5"/>
      <c r="I110" s="52">
        <f>IF(H110&lt;75,,IF(H110&lt;75,,SUM(0.8465*(POWER((H110-75),1.42)))))</f>
        <v>0</v>
      </c>
      <c r="J110" s="29">
        <v>385</v>
      </c>
      <c r="K110" s="52">
        <f>IF(J110&lt;220,,IF(J110&lt;220,,SUM(0.14354*(POWER((J110-220),1.4)))))</f>
        <v>182.57884853431753</v>
      </c>
      <c r="L110" s="7">
        <v>2</v>
      </c>
      <c r="M110" s="8" t="s">
        <v>9</v>
      </c>
      <c r="N110" s="35">
        <v>42.36</v>
      </c>
      <c r="O110" s="52">
        <f>IF((L110*60+N110)&lt;0.1,,IF((L110*60+N110)&gt;235,,SUM(0.13279*(POWER((235-(L110*60+N110)),1.85)))))</f>
        <v>368.41785238960773</v>
      </c>
      <c r="P110" s="9">
        <f>SUM(E110,G110,I110,K110,O110)</f>
        <v>905.1150763463254</v>
      </c>
    </row>
    <row r="111" spans="1:16" ht="12.75">
      <c r="A111" s="14"/>
      <c r="B111" s="32" t="s">
        <v>108</v>
      </c>
      <c r="C111" s="79" t="s">
        <v>107</v>
      </c>
      <c r="D111" s="6">
        <v>35.31</v>
      </c>
      <c r="E111" s="52">
        <f>IF(D111&lt;10,,IF(D111&lt;10,,SUM(5.33*(POWER((D111-10),1.1)))))</f>
        <v>186.35822646539847</v>
      </c>
      <c r="F111" s="4">
        <v>9.51</v>
      </c>
      <c r="G111" s="52">
        <f>IF(F111&lt;0.1,,IF(F111&gt;11.5,,SUM(58.015*(POWER((11.5-F111),1.81)))))</f>
        <v>201.58785552118982</v>
      </c>
      <c r="H111" s="29">
        <v>115</v>
      </c>
      <c r="I111" s="52">
        <f>IF(H111&lt;75,,IF(H111&lt;75,,SUM(0.8465*(POWER((H111-75),1.42)))))</f>
        <v>159.4234305055086</v>
      </c>
      <c r="J111" s="6"/>
      <c r="K111" s="52">
        <f>IF(J111&lt;220,,IF(J111&lt;220,,SUM(0.14354*(POWER((J111-220),1.4)))))</f>
        <v>0</v>
      </c>
      <c r="L111" s="7">
        <v>2</v>
      </c>
      <c r="M111" s="8" t="s">
        <v>9</v>
      </c>
      <c r="N111" s="35">
        <v>46.44</v>
      </c>
      <c r="O111" s="52">
        <f>IF((L111*60+N111)&lt;0.1,,IF((L111*60+N111)&gt;235,,SUM(0.13279*(POWER((235-(L111*60+N111)),1.85)))))</f>
        <v>331.05211544435315</v>
      </c>
      <c r="P111" s="9">
        <f>SUM(E111,G111,I111,K111,O111)</f>
        <v>878.42162793645</v>
      </c>
    </row>
    <row r="112" spans="1:16" ht="12.75">
      <c r="A112" s="14"/>
      <c r="B112" s="32" t="s">
        <v>111</v>
      </c>
      <c r="C112" s="79" t="s">
        <v>107</v>
      </c>
      <c r="D112" s="29">
        <v>36.28</v>
      </c>
      <c r="E112" s="52">
        <f>IF(D112&lt;10,,IF(D112&lt;10,,SUM(5.33*(POWER((D112-10),1.1)))))</f>
        <v>194.22946146151034</v>
      </c>
      <c r="F112" s="4">
        <v>9.67</v>
      </c>
      <c r="G112" s="52">
        <f>IF(F112&lt;0.1,,IF(F112&gt;11.5,,SUM(58.015*(POWER((11.5-F112),1.81)))))</f>
        <v>173.211518473226</v>
      </c>
      <c r="H112" s="5"/>
      <c r="I112" s="52">
        <f>IF(H112&lt;75,,IF(H112&lt;75,,SUM(0.8465*(POWER((H112-75),1.42)))))</f>
        <v>0</v>
      </c>
      <c r="J112" s="29">
        <v>342</v>
      </c>
      <c r="K112" s="52">
        <f>IF(J112&lt;220,,IF(J112&lt;220,,SUM(0.14354*(POWER((J112-220),1.4)))))</f>
        <v>119.64008277710222</v>
      </c>
      <c r="L112" s="7">
        <v>2</v>
      </c>
      <c r="M112" s="8" t="s">
        <v>9</v>
      </c>
      <c r="N112" s="35">
        <v>59.26</v>
      </c>
      <c r="O112" s="52">
        <f>IF((L112*60+N112)&lt;0.1,,IF((L112*60+N112)&gt;235,,SUM(0.13279*(POWER((235-(L112*60+N112)),1.85)))))</f>
        <v>225.72218988256674</v>
      </c>
      <c r="P112" s="9">
        <f>SUM(E112,G112,I112,K112,O112)</f>
        <v>712.8032525944053</v>
      </c>
    </row>
    <row r="113" spans="1:16" ht="12.75">
      <c r="A113" s="14"/>
      <c r="B113" s="85" t="s">
        <v>110</v>
      </c>
      <c r="C113" s="79" t="s">
        <v>107</v>
      </c>
      <c r="D113" s="66">
        <v>31.86</v>
      </c>
      <c r="E113" s="81">
        <f>IF(D113&lt;10,,IF(D113&lt;10,,SUM(5.33*(POWER((D113-10),1.1)))))</f>
        <v>158.61431588210374</v>
      </c>
      <c r="F113" s="65">
        <v>9.77</v>
      </c>
      <c r="G113" s="81">
        <f>IF(F113&lt;0.1,,IF(F113&gt;11.5,,SUM(58.015*(POWER((11.5-F113),1.81)))))</f>
        <v>156.46015034954402</v>
      </c>
      <c r="H113" s="39">
        <v>105</v>
      </c>
      <c r="I113" s="81">
        <f>IF(H113&lt;75,,IF(H113&lt;75,,SUM(0.8465*(POWER((H113-75),1.42)))))</f>
        <v>105.95931551623404</v>
      </c>
      <c r="J113" s="67"/>
      <c r="K113" s="81">
        <f>IF(J113&lt;220,,IF(J113&lt;220,,SUM(0.14354*(POWER((J113-220),1.4)))))</f>
        <v>0</v>
      </c>
      <c r="L113" s="40">
        <v>2</v>
      </c>
      <c r="M113" s="41" t="s">
        <v>9</v>
      </c>
      <c r="N113" s="68">
        <v>54.93</v>
      </c>
      <c r="O113" s="52">
        <f>IF((L113*60+N113)&lt;0.1,,IF((L113*60+N113)&gt;235,,SUM(0.13279*(POWER((235-(L113*60+N113)),1.85)))))</f>
        <v>259.2280482370722</v>
      </c>
      <c r="P113" s="9">
        <f>SUM(E113,G113,I113,K113,O113)</f>
        <v>680.2618299849539</v>
      </c>
    </row>
    <row r="114" spans="1:16" ht="12.75">
      <c r="A114" s="14"/>
      <c r="B114" s="32" t="s">
        <v>106</v>
      </c>
      <c r="C114" s="79" t="s">
        <v>107</v>
      </c>
      <c r="D114" s="28">
        <v>24.7</v>
      </c>
      <c r="E114" s="52">
        <f>IF(D114&lt;10,,IF(D114&lt;10,,SUM(5.33*(POWER((D114-10),1.1)))))</f>
        <v>102.51237072960303</v>
      </c>
      <c r="F114" s="4">
        <v>9.75</v>
      </c>
      <c r="G114" s="52">
        <f>IF(F114&lt;0.1,,IF(F114&gt;11.5,,SUM(58.015*(POWER((11.5-F114),1.81)))))</f>
        <v>159.74937389384743</v>
      </c>
      <c r="H114" s="29"/>
      <c r="I114" s="52">
        <f>IF(H114&lt;75,,IF(H114&lt;75,,SUM(0.8465*(POWER((H114-75),1.42)))))</f>
        <v>0</v>
      </c>
      <c r="J114" s="6">
        <v>365</v>
      </c>
      <c r="K114" s="52">
        <f>IF(J114&lt;220,,IF(J114&lt;220,,SUM(0.14354*(POWER((J114-220),1.4)))))</f>
        <v>152.36602760243971</v>
      </c>
      <c r="L114" s="7">
        <v>3</v>
      </c>
      <c r="M114" s="8" t="s">
        <v>9</v>
      </c>
      <c r="N114" s="35">
        <v>8.52</v>
      </c>
      <c r="O114" s="52">
        <f>IF((L114*60+N114)&lt;0.1,,IF((L114*60+N114)&gt;235,,SUM(0.13279*(POWER((235-(L114*60+N114)),1.85)))))</f>
        <v>161.2900927896429</v>
      </c>
      <c r="P114" s="9">
        <f>SUM(E114,G114,I114,K114,O114)</f>
        <v>575.917865015533</v>
      </c>
    </row>
    <row r="115" spans="1:16" ht="12.75">
      <c r="A115" s="14"/>
      <c r="B115" s="78"/>
      <c r="C115" s="79" t="s">
        <v>107</v>
      </c>
      <c r="D115" s="4"/>
      <c r="E115" s="52"/>
      <c r="F115" s="4"/>
      <c r="G115" s="52"/>
      <c r="H115" s="5"/>
      <c r="I115" s="52"/>
      <c r="J115" s="6"/>
      <c r="K115" s="52"/>
      <c r="L115" s="7"/>
      <c r="M115" s="8"/>
      <c r="N115" s="20"/>
      <c r="O115" s="52"/>
      <c r="P115" s="8">
        <f>SUM(P110:P113)</f>
        <v>3176.6017868621348</v>
      </c>
    </row>
    <row r="116" spans="7:12" ht="12.75">
      <c r="G116" s="11"/>
      <c r="H116" s="11"/>
      <c r="I116" s="11"/>
      <c r="J116" s="11"/>
      <c r="K116" s="11"/>
      <c r="L116" s="91"/>
    </row>
  </sheetData>
  <sheetProtection/>
  <mergeCells count="3">
    <mergeCell ref="L5:N5"/>
    <mergeCell ref="K1:P1"/>
    <mergeCell ref="B3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DELL</cp:lastModifiedBy>
  <cp:lastPrinted>2016-09-21T09:57:39Z</cp:lastPrinted>
  <dcterms:created xsi:type="dcterms:W3CDTF">2007-05-25T07:12:57Z</dcterms:created>
  <dcterms:modified xsi:type="dcterms:W3CDTF">2016-09-23T10:08:58Z</dcterms:modified>
  <cp:category/>
  <cp:version/>
  <cp:contentType/>
  <cp:contentStatus/>
</cp:coreProperties>
</file>