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985" activeTab="0"/>
  </bookViews>
  <sheets>
    <sheet name="závo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<sst xmlns="http://schemas.openxmlformats.org/spreadsheetml/2006/main" count="136" uniqueCount="63">
  <si>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</si>
  <si>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</si>
  <si>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</si>
  <si>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</si>
  <si>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</si>
  <si>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</si>
  <si>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</si>
  <si>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</si>
  <si>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</si>
  <si>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800 m</t>
  </si>
  <si>
    <t>celkem</t>
  </si>
  <si>
    <t>:</t>
  </si>
  <si>
    <t>1.</t>
  </si>
  <si>
    <t>2.</t>
  </si>
  <si>
    <t>3.</t>
  </si>
  <si>
    <t>4.</t>
  </si>
  <si>
    <t>5.</t>
  </si>
  <si>
    <t>Pořadí družstev starších žákyň</t>
  </si>
  <si>
    <t>Starší žákyně- krajské kolo atletického čtyřboje ZŠ</t>
  </si>
  <si>
    <t xml:space="preserve">: </t>
  </si>
  <si>
    <t>6.</t>
  </si>
  <si>
    <t>7.</t>
  </si>
  <si>
    <t>10. 6. 2016 Jablonné v Podještědí</t>
  </si>
  <si>
    <t>Jablonné v Podj.</t>
  </si>
  <si>
    <t>Perglová Pavlína</t>
  </si>
  <si>
    <t>Kopecká Natálie</t>
  </si>
  <si>
    <t>Pokorná Michaela</t>
  </si>
  <si>
    <t>Kovačová Adéla</t>
  </si>
  <si>
    <t>Urbanová Sabina</t>
  </si>
  <si>
    <t>Skálova Turnov</t>
  </si>
  <si>
    <t>Kroupová Nikola</t>
  </si>
  <si>
    <t>Schmeilerová Jana</t>
  </si>
  <si>
    <t>Zikmundová Adéla</t>
  </si>
  <si>
    <t>Krejzová Aneta</t>
  </si>
  <si>
    <t>Vanclová Barbora</t>
  </si>
  <si>
    <t>Bergerová Magdaléna</t>
  </si>
  <si>
    <t>Kejmarová Jana</t>
  </si>
  <si>
    <t>Trejbalová Renata</t>
  </si>
  <si>
    <t>Šimůnková Veronika</t>
  </si>
  <si>
    <t>Studenec</t>
  </si>
  <si>
    <t>Bělinová Natálie</t>
  </si>
  <si>
    <t>Arbesova Jablonec n. N.</t>
  </si>
  <si>
    <t>Halamová Julie</t>
  </si>
  <si>
    <t>Kořínková Karolína</t>
  </si>
  <si>
    <t>Šklíbová Michaela</t>
  </si>
  <si>
    <t>Dobiášova Liberec</t>
  </si>
  <si>
    <t>Nicole Cinková</t>
  </si>
  <si>
    <t>Lucie Kolářová</t>
  </si>
  <si>
    <t>Adéla Hlaváčková</t>
  </si>
  <si>
    <t>Natálie Lipnická</t>
  </si>
  <si>
    <t>Vokálová Leona</t>
  </si>
  <si>
    <t>Pasířská Jablonec</t>
  </si>
  <si>
    <t>Kubalová Daniela</t>
  </si>
  <si>
    <t>Koucká Hana</t>
  </si>
  <si>
    <t>Veličková Alžběta</t>
  </si>
  <si>
    <t>Kučerová Karolína</t>
  </si>
  <si>
    <t>Křemenová Natálie</t>
  </si>
  <si>
    <t>Nováková Aneta</t>
  </si>
  <si>
    <t>Hejnice</t>
  </si>
  <si>
    <t xml:space="preserve">Bažantová Lucie </t>
  </si>
  <si>
    <t>Bernatová Adéla</t>
  </si>
  <si>
    <t>Lamačová Sandra</t>
  </si>
  <si>
    <t>Zoreníková Veronika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</si>
</sst>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61" sqref="F60:F61"/>
    </sheetView>
  </sheetViews>
  <sheetFormatPr defaultColWidth="9.00390625" defaultRowHeight="12.75"/>
  <cols>
    <col min="1" max="1" width="7.75390625" style="0" customWidth="1"/>
    <col min="2" max="2" width="20.875" style="0" customWidth="1"/>
    <col min="3" max="3" width="20.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6.125" style="16" customWidth="1"/>
    <col min="17" max="17" width="5.625" style="0" customWidth="1"/>
    <col min="18" max="18" width="8.00390625" style="0" customWidth="1"/>
  </cols>
  <sheetData>
    <row r="1" ht="23.25">
      <c r="A1" s="15" t="s">
        <v>18</v>
      </c>
    </row>
    <row r="3" ht="15.75">
      <c r="A3" s="20" t="s">
        <v>22</v>
      </c>
    </row>
    <row r="5" spans="20:23" ht="12.75">
      <c r="T5" s="1"/>
      <c r="U5" s="1"/>
      <c r="V5" s="1"/>
      <c r="W5" s="1"/>
    </row>
    <row r="6" spans="1:23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4</v>
      </c>
      <c r="H6" s="2" t="s">
        <v>6</v>
      </c>
      <c r="I6" s="2" t="s">
        <v>4</v>
      </c>
      <c r="J6" s="2" t="s">
        <v>7</v>
      </c>
      <c r="K6" s="2" t="s">
        <v>4</v>
      </c>
      <c r="L6" s="2" t="s">
        <v>8</v>
      </c>
      <c r="M6" s="2" t="s">
        <v>4</v>
      </c>
      <c r="N6" s="23" t="s">
        <v>9</v>
      </c>
      <c r="O6" s="24"/>
      <c r="P6" s="25"/>
      <c r="Q6" s="2" t="s">
        <v>4</v>
      </c>
      <c r="R6" s="2" t="s">
        <v>10</v>
      </c>
      <c r="T6" s="3"/>
      <c r="U6" s="3"/>
      <c r="V6" s="3"/>
      <c r="W6" s="3"/>
    </row>
    <row r="7" spans="1:23" ht="12.75">
      <c r="A7" s="2"/>
      <c r="B7" s="4" t="s">
        <v>24</v>
      </c>
      <c r="C7" s="4" t="s">
        <v>23</v>
      </c>
      <c r="D7" s="5">
        <v>9.52</v>
      </c>
      <c r="E7" s="6">
        <f>IF(D7&lt;1.5,,IF(D7&lt;1.5,,SUM(56.0211*(POWER((D7-1.5),1.05)))))</f>
        <v>498.5798456822399</v>
      </c>
      <c r="F7" s="5">
        <v>0</v>
      </c>
      <c r="G7" s="6">
        <f>IF(F7&lt;8,,IF(F7&lt;8,,SUM(7.86*(POWER((F7-8),1.1)))))</f>
        <v>0</v>
      </c>
      <c r="H7" s="5">
        <v>8.95</v>
      </c>
      <c r="I7" s="6">
        <f>IF(H7&lt;0.1,,IF(H7&gt;13,,SUM(46.0849*(POWER((13-H7),1.81)))))</f>
        <v>579.4984003413784</v>
      </c>
      <c r="J7" s="7">
        <v>150</v>
      </c>
      <c r="K7" s="6">
        <f>IF(J7&lt;75,,IF(J7&lt;75,,SUM(1.84523*(POWER((J7-75),1.348)))))</f>
        <v>621.7747618938448</v>
      </c>
      <c r="L7" s="8">
        <v>0</v>
      </c>
      <c r="M7" s="6">
        <f>IF(L7&lt;210,,IF(L7&lt;210,,SUM(0.188807*(POWER((L7-210),1.41)))))</f>
        <v>0</v>
      </c>
      <c r="N7" s="9">
        <v>3</v>
      </c>
      <c r="O7" s="10" t="s">
        <v>11</v>
      </c>
      <c r="P7" s="17">
        <v>28.36</v>
      </c>
      <c r="Q7" s="6">
        <f>IF((N7*60+P7)&lt;0.1,,IF((N7*60+P7)&gt;254,,SUM(0.11193*(POWER((254-(N7*60+P7)),1.88)))))</f>
        <v>147.40638611838264</v>
      </c>
      <c r="R7" s="11">
        <f>SUM(E7,G7,I7,K7,M7,Q7)</f>
        <v>1847.2593940358456</v>
      </c>
      <c r="T7" s="3"/>
      <c r="U7" s="1"/>
      <c r="V7" s="1"/>
      <c r="W7" s="1"/>
    </row>
    <row r="8" spans="1:23" ht="12.75">
      <c r="A8" s="2"/>
      <c r="B8" s="4" t="s">
        <v>25</v>
      </c>
      <c r="C8" s="4" t="s">
        <v>23</v>
      </c>
      <c r="D8" s="5">
        <v>7.12</v>
      </c>
      <c r="E8" s="6">
        <f>IF(D8&lt;1.5,,IF(D8&lt;1.5,,SUM(56.0211*(POWER((D8-1.5),1.05)))))</f>
        <v>343.2217200891788</v>
      </c>
      <c r="F8" s="5">
        <v>0</v>
      </c>
      <c r="G8" s="6">
        <f>IF(F8&lt;8,,IF(F8&lt;8,,SUM(7.86*(POWER((F8-8),1.1)))))</f>
        <v>0</v>
      </c>
      <c r="H8" s="5">
        <v>8.58</v>
      </c>
      <c r="I8" s="6">
        <f>IF(H8&lt;0.1,,IF(H8&gt;13,,SUM(46.0849*(POWER((13-H8),1.81)))))</f>
        <v>678.8486473355173</v>
      </c>
      <c r="J8" s="7">
        <v>0</v>
      </c>
      <c r="K8" s="6">
        <f>IF(J8&lt;75,,IF(J8&lt;75,,SUM(1.84523*(POWER((J8-75),1.348)))))</f>
        <v>0</v>
      </c>
      <c r="L8" s="8">
        <v>502</v>
      </c>
      <c r="M8" s="6">
        <f>IF(L8&lt;210,,IF(L8&lt;210,,SUM(0.188807*(POWER((L8-210),1.41)))))</f>
        <v>565.207494997926</v>
      </c>
      <c r="N8" s="9">
        <v>3</v>
      </c>
      <c r="O8" s="10" t="s">
        <v>11</v>
      </c>
      <c r="P8" s="17">
        <v>2.64</v>
      </c>
      <c r="Q8" s="6">
        <f>IF((N8*60+P8)&lt;0.1,,IF((N8*60+P8)&gt;254,,SUM(0.11193*(POWER((254-(N8*60+P8)),1.88)))))</f>
        <v>341.5400247312002</v>
      </c>
      <c r="R8" s="11">
        <f>SUM(E8,G8,I8,K8,M8,Q8)</f>
        <v>1928.8178871538223</v>
      </c>
      <c r="T8" s="3"/>
      <c r="U8" s="1"/>
      <c r="V8" s="1"/>
      <c r="W8" s="1"/>
    </row>
    <row r="9" spans="1:23" ht="12.75">
      <c r="A9" s="2"/>
      <c r="B9" s="4" t="s">
        <v>26</v>
      </c>
      <c r="C9" s="4" t="s">
        <v>23</v>
      </c>
      <c r="D9" s="5">
        <v>9.11</v>
      </c>
      <c r="E9" s="6">
        <f>IF(D9&lt;1.5,,IF(D9&lt;1.5,,SUM(56.0211*(POWER((D9-1.5),1.05)))))</f>
        <v>471.8516974756216</v>
      </c>
      <c r="F9" s="5">
        <v>0</v>
      </c>
      <c r="G9" s="6">
        <f>IF(F9&lt;8,,IF(F9&lt;8,,SUM(7.86*(POWER((F9-8),1.1)))))</f>
        <v>0</v>
      </c>
      <c r="H9" s="5">
        <v>8.93</v>
      </c>
      <c r="I9" s="6">
        <f>IF(H9&lt;0.1,,IF(H9&gt;13,,SUM(46.0849*(POWER((13-H9),1.81)))))</f>
        <v>584.6884706312144</v>
      </c>
      <c r="J9" s="7">
        <v>0</v>
      </c>
      <c r="K9" s="6">
        <f>IF(J9&lt;75,,IF(J9&lt;75,,SUM(1.84523*(POWER((J9-75),1.348)))))</f>
        <v>0</v>
      </c>
      <c r="L9" s="8">
        <v>422</v>
      </c>
      <c r="M9" s="6">
        <f>IF(L9&lt;210,,IF(L9&lt;210,,SUM(0.188807*(POWER((L9-210),1.41)))))</f>
        <v>359.8749815270188</v>
      </c>
      <c r="N9" s="9">
        <v>3</v>
      </c>
      <c r="O9" s="10" t="s">
        <v>11</v>
      </c>
      <c r="P9" s="17">
        <v>20.28</v>
      </c>
      <c r="Q9" s="6">
        <f>IF((N9*60+P9)&lt;0.1,,IF((N9*60+P9)&gt;254,,SUM(0.11193*(POWER((254-(N9*60+P9)),1.88)))))</f>
        <v>200.2636794810435</v>
      </c>
      <c r="R9" s="11">
        <f>SUM(E9,G9,I9,K9,M9,Q9)</f>
        <v>1616.6788291148985</v>
      </c>
      <c r="T9" s="3"/>
      <c r="U9" s="1"/>
      <c r="V9" s="1"/>
      <c r="W9" s="1"/>
    </row>
    <row r="10" spans="1:23" ht="12.75">
      <c r="A10" s="2"/>
      <c r="B10" s="4" t="s">
        <v>27</v>
      </c>
      <c r="C10" s="4" t="s">
        <v>23</v>
      </c>
      <c r="D10" s="5">
        <v>0</v>
      </c>
      <c r="E10" s="6">
        <f>IF(D10&lt;1.5,,IF(D10&lt;1.5,,SUM(56.0211*(POWER((D10-1.5),1.05)))))</f>
        <v>0</v>
      </c>
      <c r="F10" s="5">
        <v>40.29</v>
      </c>
      <c r="G10" s="6">
        <f>IF(F10&lt;8,,IF(F10&lt;8,,SUM(7.86*(POWER((F10-8),1.1)))))</f>
        <v>359.25051183432373</v>
      </c>
      <c r="H10" s="5">
        <v>9.32</v>
      </c>
      <c r="I10" s="6">
        <f>IF(H10&lt;0.1,,IF(H10&gt;13,,SUM(46.0849*(POWER((13-H10),1.81)))))</f>
        <v>487.24029924116667</v>
      </c>
      <c r="J10" s="7">
        <v>138</v>
      </c>
      <c r="K10" s="6">
        <f>IF(J10&lt;75,,IF(J10&lt;75,,SUM(1.84523*(POWER((J10-75),1.348)))))</f>
        <v>491.54305854329834</v>
      </c>
      <c r="L10" s="8">
        <v>0</v>
      </c>
      <c r="M10" s="6">
        <f>IF(L10&lt;210,,IF(L10&lt;210,,SUM(0.188807*(POWER((L10-210),1.41)))))</f>
        <v>0</v>
      </c>
      <c r="N10" s="9">
        <v>3</v>
      </c>
      <c r="O10" s="10" t="s">
        <v>11</v>
      </c>
      <c r="P10" s="17">
        <v>14.98</v>
      </c>
      <c r="Q10" s="6">
        <f>IF((N10*60+P10)&lt;0.1,,IF((N10*60+P10)&gt;254,,SUM(0.11193*(POWER((254-(N10*60+P10)),1.88)))))</f>
        <v>239.01491876801376</v>
      </c>
      <c r="R10" s="11">
        <f>SUM(E10,G10,I10,K10,M10,Q10)</f>
        <v>1577.0487883868025</v>
      </c>
      <c r="T10" s="3"/>
      <c r="U10" s="1"/>
      <c r="V10" s="1"/>
      <c r="W10" s="1"/>
    </row>
    <row r="11" spans="1:23" ht="12.75">
      <c r="A11" s="2"/>
      <c r="B11" s="4" t="s">
        <v>28</v>
      </c>
      <c r="C11" s="4" t="s">
        <v>23</v>
      </c>
      <c r="D11" s="5">
        <v>0</v>
      </c>
      <c r="E11" s="6">
        <f>IF(D11&lt;1.5,,IF(D11&lt;1.5,,SUM(56.0211*(POWER((D11-1.5),1.05)))))</f>
        <v>0</v>
      </c>
      <c r="F11" s="5">
        <v>35.15</v>
      </c>
      <c r="G11" s="6">
        <f>IF(F11&lt;8,,IF(F11&lt;8,,SUM(7.86*(POWER((F11-8),1.1)))))</f>
        <v>296.87208549450673</v>
      </c>
      <c r="H11" s="5">
        <v>9.18</v>
      </c>
      <c r="I11" s="6">
        <f>IF(H11&lt;0.1,,IF(H11&gt;13,,SUM(46.0849*(POWER((13-H11),1.81)))))</f>
        <v>521.3067356071506</v>
      </c>
      <c r="J11" s="7">
        <v>138</v>
      </c>
      <c r="K11" s="6">
        <f>IF(J11&lt;75,,IF(J11&lt;75,,SUM(1.84523*(POWER((J11-75),1.348)))))</f>
        <v>491.54305854329834</v>
      </c>
      <c r="L11" s="8">
        <v>0</v>
      </c>
      <c r="M11" s="6">
        <f>IF(L11&lt;210,,IF(L11&lt;210,,SUM(0.188807*(POWER((L11-210),1.41)))))</f>
        <v>0</v>
      </c>
      <c r="N11" s="9">
        <v>3</v>
      </c>
      <c r="O11" s="10" t="s">
        <v>11</v>
      </c>
      <c r="P11" s="17">
        <v>19.72</v>
      </c>
      <c r="Q11" s="6">
        <f>IF((N11*60+P11)&lt;0.1,,IF((N11*60+P11)&gt;254,,SUM(0.11193*(POWER((254-(N11*60+P11)),1.88)))))</f>
        <v>204.206424422109</v>
      </c>
      <c r="R11" s="11">
        <f>SUM(E11,G11,I11,K11,M11,Q11)</f>
        <v>1513.9283040670646</v>
      </c>
      <c r="T11" s="3"/>
      <c r="U11" s="1"/>
      <c r="V11" s="1"/>
      <c r="W11" s="1"/>
    </row>
    <row r="12" spans="1:23" ht="12.75">
      <c r="A12" s="2"/>
      <c r="B12" s="4"/>
      <c r="C12" s="4"/>
      <c r="D12" s="5"/>
      <c r="E12" s="6"/>
      <c r="F12" s="5"/>
      <c r="G12" s="6"/>
      <c r="H12" s="5"/>
      <c r="I12" s="6"/>
      <c r="J12" s="7"/>
      <c r="K12" s="6"/>
      <c r="L12" s="8"/>
      <c r="M12" s="6"/>
      <c r="N12" s="9"/>
      <c r="O12" s="10"/>
      <c r="P12" s="17"/>
      <c r="Q12" s="6"/>
      <c r="R12" s="11">
        <f>SUM(R7:R11)-MIN(R7:R11)</f>
        <v>6969.80489869137</v>
      </c>
      <c r="T12" s="1"/>
      <c r="U12" s="1"/>
      <c r="V12" s="1"/>
      <c r="W12" s="1"/>
    </row>
    <row r="13" spans="1:23" ht="12.75">
      <c r="A13" s="14"/>
      <c r="B13" s="12"/>
      <c r="C13" s="12"/>
      <c r="D13" s="13"/>
      <c r="E13" s="7"/>
      <c r="F13" s="13"/>
      <c r="G13" s="7"/>
      <c r="H13" s="13"/>
      <c r="I13" s="7"/>
      <c r="J13" s="7"/>
      <c r="K13" s="7"/>
      <c r="L13" s="12"/>
      <c r="M13" s="7"/>
      <c r="N13" s="9"/>
      <c r="O13" s="10"/>
      <c r="P13" s="18"/>
      <c r="Q13" s="7"/>
      <c r="R13" s="10"/>
      <c r="T13" s="1"/>
      <c r="U13" s="1"/>
      <c r="V13" s="1"/>
      <c r="W13" s="1"/>
    </row>
    <row r="14" spans="1:18" ht="12.75">
      <c r="A14" s="2"/>
      <c r="B14" s="4" t="s">
        <v>30</v>
      </c>
      <c r="C14" s="4" t="s">
        <v>29</v>
      </c>
      <c r="D14" s="5">
        <v>5.76</v>
      </c>
      <c r="E14" s="6">
        <f>IF(D14&lt;1.5,,IF(D14&lt;1.5,,SUM(56.0211*(POWER((D14-1.5),1.05)))))</f>
        <v>256.58526429500296</v>
      </c>
      <c r="F14" s="5">
        <v>0</v>
      </c>
      <c r="G14" s="6">
        <f>IF(F14&lt;8,,IF(F14&lt;8,,SUM(7.86*(POWER((F14-8),1.1)))))</f>
        <v>0</v>
      </c>
      <c r="H14" s="5">
        <v>8.84</v>
      </c>
      <c r="I14" s="6">
        <f>IF(H14&lt;0.1,,IF(H14&gt;13,,SUM(46.0849*(POWER((13-H14),1.81)))))</f>
        <v>608.2996658290363</v>
      </c>
      <c r="J14" s="7">
        <v>126</v>
      </c>
      <c r="K14" s="6">
        <f>IF(J14&lt;75,,IF(J14&lt;75,,SUM(1.84523*(POWER((J14-75),1.348)))))</f>
        <v>369.70481276350023</v>
      </c>
      <c r="L14" s="8">
        <v>0</v>
      </c>
      <c r="M14" s="6">
        <f>IF(L14&lt;210,,IF(L14&lt;210,,SUM(0.188807*(POWER((L14-210),1.41)))))</f>
        <v>0</v>
      </c>
      <c r="N14" s="9">
        <v>3</v>
      </c>
      <c r="O14" s="10" t="s">
        <v>11</v>
      </c>
      <c r="P14" s="17">
        <v>26.97</v>
      </c>
      <c r="Q14" s="6">
        <f>IF((N14*60+P14)&lt;0.1,,IF((N14*60+P14)&gt;254,,SUM(0.11193*(POWER((254-(N14*60+P14)),1.88)))))</f>
        <v>155.9593669914169</v>
      </c>
      <c r="R14" s="11">
        <f>SUM(E14,G14,I14,K14,M14,Q14)</f>
        <v>1390.5491098789562</v>
      </c>
    </row>
    <row r="15" spans="1:18" ht="12.75">
      <c r="A15" s="2"/>
      <c r="B15" s="4"/>
      <c r="C15" s="4" t="s">
        <v>29</v>
      </c>
      <c r="D15" s="5"/>
      <c r="E15" s="6">
        <f>IF(D15&lt;1.5,,IF(D15&lt;1.5,,SUM(56.0211*(POWER((D15-1.5),1.05)))))</f>
        <v>0</v>
      </c>
      <c r="F15" s="5">
        <v>0</v>
      </c>
      <c r="G15" s="6">
        <f>IF(F15&lt;8,,IF(F15&lt;8,,SUM(7.86*(POWER((F15-8),1.1)))))</f>
        <v>0</v>
      </c>
      <c r="H15" s="5"/>
      <c r="I15" s="6">
        <f>IF(H15&lt;0.1,,IF(H15&gt;13,,SUM(46.0849*(POWER((13-H15),1.81)))))</f>
        <v>0</v>
      </c>
      <c r="J15" s="7"/>
      <c r="K15" s="6">
        <f>IF(J15&lt;75,,IF(J15&lt;75,,SUM(1.84523*(POWER((J15-75),1.348)))))</f>
        <v>0</v>
      </c>
      <c r="L15" s="8">
        <v>0</v>
      </c>
      <c r="M15" s="6">
        <f>IF(L15&lt;210,,IF(L15&lt;210,,SUM(0.188807*(POWER((L15-210),1.41)))))</f>
        <v>0</v>
      </c>
      <c r="N15" s="9"/>
      <c r="O15" s="10" t="s">
        <v>11</v>
      </c>
      <c r="P15" s="17"/>
      <c r="Q15" s="6">
        <f>IF((N15*60+P15)&lt;0.1,,IF((N15*60+P15)&gt;254,,SUM(0.11193*(POWER((254-(N15*60+P15)),1.88)))))</f>
        <v>0</v>
      </c>
      <c r="R15" s="11">
        <f>SUM(E15,G15,I15,K15,M15,Q15)</f>
        <v>0</v>
      </c>
    </row>
    <row r="16" spans="1:18" ht="12.75">
      <c r="A16" s="2"/>
      <c r="B16" s="4" t="s">
        <v>31</v>
      </c>
      <c r="C16" s="4" t="s">
        <v>29</v>
      </c>
      <c r="D16" s="5">
        <v>6.68</v>
      </c>
      <c r="E16" s="6">
        <f>IF(D16&lt;1.5,,IF(D16&lt;1.5,,SUM(56.0211*(POWER((D16-1.5),1.05)))))</f>
        <v>315.0633452273791</v>
      </c>
      <c r="F16" s="5">
        <v>0</v>
      </c>
      <c r="G16" s="6">
        <f>IF(F16&lt;8,,IF(F16&lt;8,,SUM(7.86*(POWER((F16-8),1.1)))))</f>
        <v>0</v>
      </c>
      <c r="H16" s="5">
        <v>8.98</v>
      </c>
      <c r="I16" s="6">
        <f>IF(H16&lt;0.1,,IF(H16&gt;13,,SUM(46.0849*(POWER((13-H16),1.81)))))</f>
        <v>571.7521488686241</v>
      </c>
      <c r="J16" s="7">
        <v>126</v>
      </c>
      <c r="K16" s="6">
        <f>IF(J16&lt;75,,IF(J16&lt;75,,SUM(1.84523*(POWER((J16-75),1.348)))))</f>
        <v>369.70481276350023</v>
      </c>
      <c r="L16" s="8">
        <v>0</v>
      </c>
      <c r="M16" s="6">
        <f>IF(L16&lt;210,,IF(L16&lt;210,,SUM(0.188807*(POWER((L16-210),1.41)))))</f>
        <v>0</v>
      </c>
      <c r="N16" s="9">
        <v>3</v>
      </c>
      <c r="O16" s="10" t="s">
        <v>11</v>
      </c>
      <c r="P16" s="17">
        <v>22.89</v>
      </c>
      <c r="Q16" s="6">
        <f>IF((N16*60+P16)&lt;0.1,,IF((N16*60+P16)&gt;254,,SUM(0.11193*(POWER((254-(N16*60+P16)),1.88)))))</f>
        <v>182.36334932756213</v>
      </c>
      <c r="R16" s="11">
        <f>SUM(E16,G16,I16,K16,M16,Q16)</f>
        <v>1438.8836561870658</v>
      </c>
    </row>
    <row r="17" spans="1:18" ht="12.75">
      <c r="A17" s="2"/>
      <c r="B17" s="4" t="s">
        <v>32</v>
      </c>
      <c r="C17" s="4" t="s">
        <v>29</v>
      </c>
      <c r="D17" s="5">
        <v>0</v>
      </c>
      <c r="E17" s="6">
        <f>IF(D17&lt;1.5,,IF(D17&lt;1.5,,SUM(56.0211*(POWER((D17-1.5),1.05)))))</f>
        <v>0</v>
      </c>
      <c r="F17" s="5">
        <v>30.31</v>
      </c>
      <c r="G17" s="6">
        <f>IF(F17&lt;8,,IF(F17&lt;8,,SUM(7.86*(POWER((F17-8),1.1)))))</f>
        <v>239.20600247723468</v>
      </c>
      <c r="H17" s="5">
        <v>8.21</v>
      </c>
      <c r="I17" s="6">
        <f>IF(H17&lt;0.1,,IF(H17&gt;13,,SUM(46.0849*(POWER((13-H17),1.81)))))</f>
        <v>785.1740337183984</v>
      </c>
      <c r="J17" s="7">
        <v>0</v>
      </c>
      <c r="K17" s="6">
        <f>IF(J17&lt;75,,IF(J17&lt;75,,SUM(1.84523*(POWER((J17-75),1.348)))))</f>
        <v>0</v>
      </c>
      <c r="L17" s="8">
        <v>512</v>
      </c>
      <c r="M17" s="6">
        <f>IF(L17&lt;210,,IF(L17&lt;210,,SUM(0.188807*(POWER((L17-210),1.41)))))</f>
        <v>592.6903841238225</v>
      </c>
      <c r="N17" s="9">
        <v>2</v>
      </c>
      <c r="O17" s="10" t="s">
        <v>11</v>
      </c>
      <c r="P17" s="17">
        <v>55.52</v>
      </c>
      <c r="Q17" s="6">
        <f>IF((N17*60+P17)&lt;0.1,,IF((N17*60+P17)&gt;254,,SUM(0.11193*(POWER((254-(N17*60+P17)),1.88)))))</f>
        <v>408.40722192842986</v>
      </c>
      <c r="R17" s="11">
        <f>SUM(E17,G17,I17,K17,M17,Q17)</f>
        <v>2025.4776422478853</v>
      </c>
    </row>
    <row r="18" spans="1:18" ht="12.75">
      <c r="A18" s="2"/>
      <c r="B18" s="4" t="s">
        <v>33</v>
      </c>
      <c r="C18" s="4" t="s">
        <v>29</v>
      </c>
      <c r="D18" s="5">
        <v>0</v>
      </c>
      <c r="E18" s="6">
        <f>IF(D18&lt;1.5,,IF(D18&lt;1.5,,SUM(56.0211*(POWER((D18-1.5),1.05)))))</f>
        <v>0</v>
      </c>
      <c r="F18" s="5">
        <v>45.2</v>
      </c>
      <c r="G18" s="6">
        <f>IF(F18&lt;8,,IF(F18&lt;8,,SUM(7.86*(POWER((F18-8),1.1)))))</f>
        <v>419.7781023177126</v>
      </c>
      <c r="H18" s="5">
        <v>9.72</v>
      </c>
      <c r="I18" s="6">
        <f>IF(H18&lt;0.1,,IF(H18&gt;13,,SUM(46.0849*(POWER((13-H18),1.81)))))</f>
        <v>395.63099343904196</v>
      </c>
      <c r="J18" s="7">
        <v>0</v>
      </c>
      <c r="K18" s="6">
        <f>IF(J18&lt;75,,IF(J18&lt;75,,SUM(1.84523*(POWER((J18-75),1.348)))))</f>
        <v>0</v>
      </c>
      <c r="L18" s="8">
        <v>383</v>
      </c>
      <c r="M18" s="6">
        <f>IF(L18&lt;210,,IF(L18&lt;210,,SUM(0.188807*(POWER((L18-210),1.41)))))</f>
        <v>270.18615882693575</v>
      </c>
      <c r="N18" s="9">
        <v>2</v>
      </c>
      <c r="O18" s="10" t="s">
        <v>11</v>
      </c>
      <c r="P18" s="17">
        <v>52.9</v>
      </c>
      <c r="Q18" s="6">
        <f>IF((N18*60+P18)&lt;0.1,,IF((N18*60+P18)&gt;254,,SUM(0.11193*(POWER((254-(N18*60+P18)),1.88)))))</f>
        <v>434.41589724901036</v>
      </c>
      <c r="R18" s="11">
        <f>SUM(E18,G18,I18,K18,M18,Q18)</f>
        <v>1520.0111518327008</v>
      </c>
    </row>
    <row r="19" spans="1:18" ht="12.75">
      <c r="A19" s="2"/>
      <c r="B19" s="4"/>
      <c r="C19" s="4"/>
      <c r="D19" s="5"/>
      <c r="E19" s="6"/>
      <c r="F19" s="5"/>
      <c r="G19" s="6"/>
      <c r="H19" s="5"/>
      <c r="I19" s="6"/>
      <c r="J19" s="7"/>
      <c r="K19" s="6"/>
      <c r="L19" s="8"/>
      <c r="M19" s="6"/>
      <c r="N19" s="9"/>
      <c r="O19" s="10"/>
      <c r="P19" s="17"/>
      <c r="Q19" s="6"/>
      <c r="R19" s="11">
        <f>SUM(R14:R18)-MIN(R14:R18)</f>
        <v>6374.921560146608</v>
      </c>
    </row>
    <row r="20" spans="1:18" ht="12.75">
      <c r="A20" s="14"/>
      <c r="B20" s="12"/>
      <c r="C20" s="12"/>
      <c r="D20" s="13"/>
      <c r="E20" s="7"/>
      <c r="F20" s="13"/>
      <c r="G20" s="7"/>
      <c r="H20" s="13"/>
      <c r="I20" s="7"/>
      <c r="J20" s="7"/>
      <c r="K20" s="7"/>
      <c r="L20" s="12"/>
      <c r="M20" s="7"/>
      <c r="N20" s="9"/>
      <c r="O20" s="10"/>
      <c r="P20" s="18"/>
      <c r="Q20" s="7"/>
      <c r="R20" s="10"/>
    </row>
    <row r="21" spans="1:18" ht="12.75">
      <c r="A21" s="2"/>
      <c r="B21" s="4" t="s">
        <v>34</v>
      </c>
      <c r="C21" s="4" t="s">
        <v>39</v>
      </c>
      <c r="D21" s="5">
        <v>6.64</v>
      </c>
      <c r="E21" s="6">
        <f>IF(D21&lt;1.5,,IF(D21&lt;1.5,,SUM(56.0211*(POWER((D21-1.5),1.05)))))</f>
        <v>312.50927193363924</v>
      </c>
      <c r="F21" s="5">
        <v>0</v>
      </c>
      <c r="G21" s="6">
        <f>IF(F21&lt;8,,IF(F21&lt;8,,SUM(7.86*(POWER((F21-8),1.1)))))</f>
        <v>0</v>
      </c>
      <c r="H21" s="5">
        <v>8.81</v>
      </c>
      <c r="I21" s="6">
        <f>IF(H21&lt;0.1,,IF(H21&gt;13,,SUM(46.0849*(POWER((13-H21),1.81)))))</f>
        <v>616.2629109446883</v>
      </c>
      <c r="J21" s="7">
        <v>0</v>
      </c>
      <c r="K21" s="6">
        <f>IF(J21&lt;75,,IF(J21&lt;75,,SUM(1.84523*(POWER((J21-75),1.348)))))</f>
        <v>0</v>
      </c>
      <c r="L21" s="8">
        <v>441</v>
      </c>
      <c r="M21" s="6">
        <f>IF(L21&lt;210,,IF(L21&lt;210,,SUM(0.188807*(POWER((L21-210),1.41)))))</f>
        <v>406.17293701522283</v>
      </c>
      <c r="N21" s="9">
        <v>3</v>
      </c>
      <c r="O21" s="10" t="s">
        <v>11</v>
      </c>
      <c r="P21" s="17">
        <v>7.56</v>
      </c>
      <c r="Q21" s="6">
        <f>IF((N21*60+P21)&lt;0.1,,IF((N21*60+P21)&gt;254,,SUM(0.11193*(POWER((254-(N21*60+P21)),1.88)))))</f>
        <v>298.6167719774415</v>
      </c>
      <c r="R21" s="11">
        <f>SUM(E21,G21,I21,K21,M21,Q21)</f>
        <v>1633.5618918709918</v>
      </c>
    </row>
    <row r="22" spans="1:18" ht="12.75">
      <c r="A22" s="2"/>
      <c r="B22" s="4" t="s">
        <v>35</v>
      </c>
      <c r="C22" s="4" t="s">
        <v>39</v>
      </c>
      <c r="D22" s="5">
        <v>7.04</v>
      </c>
      <c r="E22" s="6">
        <f>IF(D22&lt;1.5,,IF(D22&lt;1.5,,SUM(56.0211*(POWER((D22-1.5),1.05)))))</f>
        <v>338.0935496432784</v>
      </c>
      <c r="F22" s="5">
        <v>0</v>
      </c>
      <c r="G22" s="6">
        <f>IF(F22&lt;8,,IF(F22&lt;8,,SUM(7.86*(POWER((F22-8),1.1)))))</f>
        <v>0</v>
      </c>
      <c r="H22" s="5">
        <v>9.1</v>
      </c>
      <c r="I22" s="6">
        <f>IF(H22&lt;0.1,,IF(H22&gt;13,,SUM(46.0849*(POWER((13-H22),1.81)))))</f>
        <v>541.2346446297986</v>
      </c>
      <c r="J22" s="7">
        <v>0</v>
      </c>
      <c r="K22" s="6">
        <f>IF(J22&lt;75,,IF(J22&lt;75,,SUM(1.84523*(POWER((J22-75),1.348)))))</f>
        <v>0</v>
      </c>
      <c r="L22" s="8">
        <v>384</v>
      </c>
      <c r="M22" s="6">
        <f>IF(L22&lt;210,,IF(L22&lt;210,,SUM(0.188807*(POWER((L22-210),1.41)))))</f>
        <v>272.3908605695298</v>
      </c>
      <c r="N22" s="9">
        <v>2</v>
      </c>
      <c r="O22" s="10" t="s">
        <v>11</v>
      </c>
      <c r="P22" s="17">
        <v>58.17</v>
      </c>
      <c r="Q22" s="6">
        <f>IF((N22*60+P22)&lt;0.1,,IF((N22*60+P22)&gt;254,,SUM(0.11193*(POWER((254-(N22*60+P22)),1.88)))))</f>
        <v>382.8667828502926</v>
      </c>
      <c r="R22" s="11">
        <f>SUM(E22,G22,I22,K22,M22,Q22)</f>
        <v>1534.5858376928993</v>
      </c>
    </row>
    <row r="23" spans="1:18" ht="12.75">
      <c r="A23" s="2"/>
      <c r="B23" s="4" t="s">
        <v>36</v>
      </c>
      <c r="C23" s="4" t="s">
        <v>39</v>
      </c>
      <c r="D23" s="5">
        <v>0</v>
      </c>
      <c r="E23" s="6">
        <f>IF(D23&lt;1.5,,IF(D23&lt;1.5,,SUM(56.0211*(POWER((D23-1.5),1.05)))))</f>
        <v>0</v>
      </c>
      <c r="F23" s="5">
        <v>28.2</v>
      </c>
      <c r="G23" s="6">
        <f>IF(F23&lt;8,,IF(F23&lt;8,,SUM(7.86*(POWER((F23-8),1.1)))))</f>
        <v>214.44160666118975</v>
      </c>
      <c r="H23" s="5">
        <v>9.07</v>
      </c>
      <c r="I23" s="6">
        <f>IF(H23&lt;0.1,,IF(H23&gt;13,,SUM(46.0849*(POWER((13-H23),1.81)))))</f>
        <v>548.7937612622853</v>
      </c>
      <c r="J23" s="7">
        <v>134</v>
      </c>
      <c r="K23" s="6">
        <f>IF(J23&lt;75,,IF(J23&lt;75,,SUM(1.84523*(POWER((J23-75),1.348)))))</f>
        <v>449.94457357924773</v>
      </c>
      <c r="L23" s="8">
        <v>0</v>
      </c>
      <c r="M23" s="6">
        <f>IF(L23&lt;210,,IF(L23&lt;210,,SUM(0.188807*(POWER((L23-210),1.41)))))</f>
        <v>0</v>
      </c>
      <c r="N23" s="9">
        <v>2</v>
      </c>
      <c r="O23" s="10" t="s">
        <v>11</v>
      </c>
      <c r="P23" s="17">
        <v>56.13</v>
      </c>
      <c r="Q23" s="6">
        <f>IF((N23*60+P23)&lt;0.1,,IF((N23*60+P23)&gt;254,,SUM(0.11193*(POWER((254-(N23*60+P23)),1.88)))))</f>
        <v>402.45973063680714</v>
      </c>
      <c r="R23" s="11">
        <f>SUM(E23,G23,I23,K23,M23,Q23)</f>
        <v>1615.63967213953</v>
      </c>
    </row>
    <row r="24" spans="1:18" ht="12.75">
      <c r="A24" s="2"/>
      <c r="B24" s="4" t="s">
        <v>37</v>
      </c>
      <c r="C24" s="4" t="s">
        <v>39</v>
      </c>
      <c r="D24" s="5">
        <v>7.68</v>
      </c>
      <c r="E24" s="6">
        <f>IF(D24&lt;1.5,,IF(D24&lt;1.5,,SUM(56.0211*(POWER((D24-1.5),1.05)))))</f>
        <v>379.2185130511643</v>
      </c>
      <c r="F24" s="5">
        <v>0</v>
      </c>
      <c r="G24" s="6">
        <f>IF(F24&lt;8,,IF(F24&lt;8,,SUM(7.86*(POWER((F24-8),1.1)))))</f>
        <v>0</v>
      </c>
      <c r="H24" s="5">
        <v>9.02</v>
      </c>
      <c r="I24" s="6">
        <f>IF(H24&lt;0.1,,IF(H24&gt;13,,SUM(46.0849*(POWER((13-H24),1.81)))))</f>
        <v>561.4964436318193</v>
      </c>
      <c r="J24" s="7">
        <v>0</v>
      </c>
      <c r="K24" s="6">
        <f>IF(J24&lt;75,,IF(J24&lt;75,,SUM(1.84523*(POWER((J24-75),1.348)))))</f>
        <v>0</v>
      </c>
      <c r="L24" s="8">
        <v>440</v>
      </c>
      <c r="M24" s="6">
        <f>IF(L24&lt;210,,IF(L24&lt;210,,SUM(0.188807*(POWER((L24-210),1.41)))))</f>
        <v>403.69590167291705</v>
      </c>
      <c r="N24" s="9">
        <v>2</v>
      </c>
      <c r="O24" s="10" t="s">
        <v>19</v>
      </c>
      <c r="P24" s="17">
        <v>53.96</v>
      </c>
      <c r="Q24" s="6">
        <f>IF((N24*60+P24)&lt;0.1,,IF((N24*60+P24)&gt;254,,SUM(0.11193*(POWER((254-(N24*60+P24)),1.88)))))</f>
        <v>423.802792575748</v>
      </c>
      <c r="R24" s="11">
        <f>SUM(E24,G24,I24,K24,M24,Q24)</f>
        <v>1768.2136509316485</v>
      </c>
    </row>
    <row r="25" spans="1:18" ht="12.75">
      <c r="A25" s="2"/>
      <c r="B25" s="4" t="s">
        <v>38</v>
      </c>
      <c r="C25" s="4" t="s">
        <v>39</v>
      </c>
      <c r="D25" s="5">
        <v>0</v>
      </c>
      <c r="E25" s="6">
        <f>IF(D25&lt;1.5,,IF(D25&lt;1.5,,SUM(56.0211*(POWER((D25-1.5),1.05)))))</f>
        <v>0</v>
      </c>
      <c r="F25" s="5">
        <v>34.88</v>
      </c>
      <c r="G25" s="6">
        <f>IF(F25&lt;8,,IF(F25&lt;8,,SUM(7.86*(POWER((F25-8),1.1)))))</f>
        <v>293.6261541489122</v>
      </c>
      <c r="H25" s="5">
        <v>8.74</v>
      </c>
      <c r="I25" s="6">
        <f>IF(H25&lt;0.1,,IF(H25&gt;13,,SUM(46.0849*(POWER((13-H25),1.81)))))</f>
        <v>635.0238312073985</v>
      </c>
      <c r="J25" s="7">
        <v>134</v>
      </c>
      <c r="K25" s="6">
        <f>IF(J25&lt;75,,IF(J25&lt;75,,SUM(1.84523*(POWER((J25-75),1.348)))))</f>
        <v>449.94457357924773</v>
      </c>
      <c r="L25" s="8">
        <v>0</v>
      </c>
      <c r="M25" s="6">
        <f>IF(L25&lt;210,,IF(L25&lt;210,,SUM(0.188807*(POWER((L25-210),1.41)))))</f>
        <v>0</v>
      </c>
      <c r="N25" s="9">
        <v>2</v>
      </c>
      <c r="O25" s="10" t="s">
        <v>11</v>
      </c>
      <c r="P25" s="17">
        <v>56.71</v>
      </c>
      <c r="Q25" s="6">
        <f>IF((N25*60+P25)&lt;0.1,,IF((N25*60+P25)&gt;254,,SUM(0.11193*(POWER((254-(N25*60+P25)),1.88)))))</f>
        <v>396.84263210584095</v>
      </c>
      <c r="R25" s="11">
        <f>SUM(E25,G25,I25,K25,M25,Q25)</f>
        <v>1775.4371910413993</v>
      </c>
    </row>
    <row r="26" spans="1:18" ht="12.75">
      <c r="A26" s="2"/>
      <c r="B26" s="4"/>
      <c r="C26" s="4"/>
      <c r="D26" s="5"/>
      <c r="E26" s="6"/>
      <c r="F26" s="5"/>
      <c r="G26" s="6"/>
      <c r="H26" s="5"/>
      <c r="I26" s="6"/>
      <c r="J26" s="7"/>
      <c r="K26" s="6"/>
      <c r="L26" s="8"/>
      <c r="M26" s="6"/>
      <c r="N26" s="9"/>
      <c r="O26" s="10"/>
      <c r="P26" s="17"/>
      <c r="Q26" s="6"/>
      <c r="R26" s="11">
        <f>SUM(R21:R25)-MIN(R21:R25)</f>
        <v>6792.852405983569</v>
      </c>
    </row>
    <row r="27" spans="1:18" ht="12.75">
      <c r="A27" s="14"/>
      <c r="B27" s="12"/>
      <c r="C27" s="12"/>
      <c r="D27" s="13"/>
      <c r="E27" s="7"/>
      <c r="F27" s="13"/>
      <c r="G27" s="7"/>
      <c r="H27" s="13"/>
      <c r="I27" s="7"/>
      <c r="J27" s="7"/>
      <c r="K27" s="7"/>
      <c r="L27" s="12"/>
      <c r="M27" s="7"/>
      <c r="N27" s="9"/>
      <c r="O27" s="10"/>
      <c r="P27" s="18"/>
      <c r="Q27" s="7"/>
      <c r="R27" s="10"/>
    </row>
    <row r="28" spans="1:18" ht="12.75">
      <c r="A28" s="2"/>
      <c r="B28" s="19" t="s">
        <v>40</v>
      </c>
      <c r="C28" s="4" t="s">
        <v>41</v>
      </c>
      <c r="D28" s="5">
        <v>7.25</v>
      </c>
      <c r="E28" s="6">
        <f>IF(D28&lt;1.5,,IF(D28&lt;1.5,,SUM(56.0211*(POWER((D28-1.5),1.05)))))</f>
        <v>351.5627630393035</v>
      </c>
      <c r="F28" s="5">
        <v>0</v>
      </c>
      <c r="G28" s="6">
        <f>IF(F28&lt;8,,IF(F28&lt;8,,SUM(7.86*(POWER((F28-8),1.1)))))</f>
        <v>0</v>
      </c>
      <c r="H28" s="5">
        <v>9.07</v>
      </c>
      <c r="I28" s="6">
        <f>IF(H28&lt;0.1,,IF(H28&gt;13,,SUM(46.0849*(POWER((13-H28),1.81)))))</f>
        <v>548.7937612622853</v>
      </c>
      <c r="J28" s="7">
        <v>0</v>
      </c>
      <c r="K28" s="6">
        <f>IF(J28&lt;75,,IF(J28&lt;75,,SUM(1.84523*(POWER((J28-75),1.348)))))</f>
        <v>0</v>
      </c>
      <c r="L28" s="8">
        <v>413</v>
      </c>
      <c r="M28" s="6">
        <f>IF(L28&lt;210,,IF(L28&lt;210,,SUM(0.188807*(POWER((L28-210),1.41)))))</f>
        <v>338.5224732226666</v>
      </c>
      <c r="N28" s="9">
        <v>2</v>
      </c>
      <c r="O28" s="10" t="s">
        <v>11</v>
      </c>
      <c r="P28" s="17">
        <v>26.65</v>
      </c>
      <c r="Q28" s="6">
        <f>IF((N28*60+P28)&lt;0.1,,IF((N28*60+P28)&gt;254,,SUM(0.11193*(POWER((254-(N28*60+P28)),1.88)))))</f>
        <v>735.960245239393</v>
      </c>
      <c r="R28" s="11">
        <f>SUM(E28,G28,I28,K28,M28,Q28)</f>
        <v>1974.8392427636481</v>
      </c>
    </row>
    <row r="29" spans="1:18" ht="12.75">
      <c r="A29" s="2"/>
      <c r="B29" s="4" t="s">
        <v>56</v>
      </c>
      <c r="C29" s="4" t="s">
        <v>41</v>
      </c>
      <c r="D29" s="5">
        <v>0</v>
      </c>
      <c r="E29" s="6">
        <f>IF(D29&lt;1.5,,IF(D29&lt;1.5,,SUM(56.0211*(POWER((D29-1.5),1.05)))))</f>
        <v>0</v>
      </c>
      <c r="F29" s="5">
        <v>30.57</v>
      </c>
      <c r="G29" s="6">
        <f>IF(F29&lt;8,,IF(F29&lt;8,,SUM(7.86*(POWER((F29-8),1.1)))))</f>
        <v>242.27425179124137</v>
      </c>
      <c r="H29" s="5">
        <v>9.31</v>
      </c>
      <c r="I29" s="6">
        <f>IF(H29&lt;0.1,,IF(H29&gt;13,,SUM(46.0849*(POWER((13-H29),1.81)))))</f>
        <v>489.6394170386015</v>
      </c>
      <c r="J29" s="7">
        <v>0</v>
      </c>
      <c r="K29" s="6">
        <f>IF(J29&lt;75,,IF(J29&lt;75,,SUM(1.84523*(POWER((J29-75),1.348)))))</f>
        <v>0</v>
      </c>
      <c r="L29" s="8">
        <v>388</v>
      </c>
      <c r="M29" s="6">
        <f>IF(L29&lt;210,,IF(L29&lt;210,,SUM(0.188807*(POWER((L29-210),1.41)))))</f>
        <v>281.2615041214347</v>
      </c>
      <c r="N29" s="9">
        <v>2</v>
      </c>
      <c r="O29" s="10" t="s">
        <v>11</v>
      </c>
      <c r="P29" s="17">
        <v>54.83</v>
      </c>
      <c r="Q29" s="6">
        <f>IF((N29*60+P29)&lt;0.1,,IF((N29*60+P29)&gt;254,,SUM(0.11193*(POWER((254-(N29*60+P29)),1.88)))))</f>
        <v>415.18391161565313</v>
      </c>
      <c r="R29" s="11">
        <f>SUM(E29,G29,I29,K29,M29,Q29)</f>
        <v>1428.3590845669307</v>
      </c>
    </row>
    <row r="30" spans="1:18" ht="12.75">
      <c r="A30" s="2"/>
      <c r="B30" s="4" t="s">
        <v>42</v>
      </c>
      <c r="C30" s="4" t="s">
        <v>41</v>
      </c>
      <c r="D30" s="5">
        <v>0</v>
      </c>
      <c r="E30" s="6">
        <f>IF(D30&lt;1.5,,IF(D30&lt;1.5,,SUM(56.0211*(POWER((D30-1.5),1.05)))))</f>
        <v>0</v>
      </c>
      <c r="F30" s="5">
        <v>46.06</v>
      </c>
      <c r="G30" s="6">
        <f>IF(F30&lt;8,,IF(F30&lt;8,,SUM(7.86*(POWER((F30-8),1.1)))))</f>
        <v>430.46535932918675</v>
      </c>
      <c r="H30" s="5">
        <v>9.23</v>
      </c>
      <c r="I30" s="6">
        <f>IF(H30&lt;0.1,,IF(H30&gt;13,,SUM(46.0849*(POWER((13-H30),1.81)))))</f>
        <v>509.021930040978</v>
      </c>
      <c r="J30" s="7">
        <v>138</v>
      </c>
      <c r="K30" s="6">
        <f>IF(J30&lt;75,,IF(J30&lt;75,,SUM(1.84523*(POWER((J30-75),1.348)))))</f>
        <v>491.54305854329834</v>
      </c>
      <c r="L30" s="8">
        <v>0</v>
      </c>
      <c r="M30" s="6">
        <f>IF(L30&lt;210,,IF(L30&lt;210,,SUM(0.188807*(POWER((L30-210),1.41)))))</f>
        <v>0</v>
      </c>
      <c r="N30" s="9">
        <v>2</v>
      </c>
      <c r="O30" s="10" t="s">
        <v>11</v>
      </c>
      <c r="P30" s="17">
        <v>53.56</v>
      </c>
      <c r="Q30" s="6">
        <f>IF((N30*60+P30)&lt;0.1,,IF((N30*60+P30)&gt;254,,SUM(0.11193*(POWER((254-(N30*60+P30)),1.88)))))</f>
        <v>427.7933016845733</v>
      </c>
      <c r="R30" s="11">
        <f>SUM(E30,G30,I30,K30,M30,Q30)</f>
        <v>1858.8236495980364</v>
      </c>
    </row>
    <row r="31" spans="1:18" ht="12.75">
      <c r="A31" s="2"/>
      <c r="B31" s="4" t="s">
        <v>43</v>
      </c>
      <c r="C31" s="4" t="s">
        <v>41</v>
      </c>
      <c r="D31" s="5">
        <v>0</v>
      </c>
      <c r="E31" s="6">
        <f>IF(D31&lt;1.5,,IF(D31&lt;1.5,,SUM(56.0211*(POWER((D31-1.5),1.05)))))</f>
        <v>0</v>
      </c>
      <c r="F31" s="5">
        <v>39.27</v>
      </c>
      <c r="G31" s="6">
        <f>IF(F31&lt;8,,IF(F31&lt;8,,SUM(7.86*(POWER((F31-8),1.1)))))</f>
        <v>346.7873247441649</v>
      </c>
      <c r="H31" s="5">
        <v>8.27</v>
      </c>
      <c r="I31" s="6">
        <f>IF(H31&lt;0.1,,IF(H31&gt;13,,SUM(46.0849*(POWER((13-H31),1.81)))))</f>
        <v>767.4627653417433</v>
      </c>
      <c r="J31" s="7">
        <v>0</v>
      </c>
      <c r="K31" s="6">
        <f>IF(J31&lt;75,,IF(J31&lt;75,,SUM(1.84523*(POWER((J31-75),1.348)))))</f>
        <v>0</v>
      </c>
      <c r="L31" s="8">
        <v>477</v>
      </c>
      <c r="M31" s="6">
        <f>IF(L31&lt;210,,IF(L31&lt;210,,SUM(0.188807*(POWER((L31-210),1.41)))))</f>
        <v>498.1945476440493</v>
      </c>
      <c r="N31" s="9">
        <v>2</v>
      </c>
      <c r="O31" s="10" t="s">
        <v>11</v>
      </c>
      <c r="P31" s="17">
        <v>56.6</v>
      </c>
      <c r="Q31" s="6">
        <f>IF((N31*60+P31)&lt;0.1,,IF((N31*60+P31)&gt;254,,SUM(0.11193*(POWER((254-(N31*60+P31)),1.88)))))</f>
        <v>397.9051038984359</v>
      </c>
      <c r="R31" s="11">
        <f>SUM(E31,G31,I31,K31,M31,Q31)</f>
        <v>2010.3497416283933</v>
      </c>
    </row>
    <row r="32" spans="1:18" ht="12.75">
      <c r="A32" s="2"/>
      <c r="B32" s="4" t="s">
        <v>44</v>
      </c>
      <c r="C32" s="4" t="s">
        <v>41</v>
      </c>
      <c r="D32" s="5">
        <v>8.5</v>
      </c>
      <c r="E32" s="6">
        <f>IF(D32&lt;1.5,,IF(D32&lt;1.5,,SUM(56.0211*(POWER((D32-1.5),1.05)))))</f>
        <v>432.21971651422217</v>
      </c>
      <c r="F32" s="5">
        <v>0</v>
      </c>
      <c r="G32" s="6">
        <f>IF(F32&lt;8,,IF(F32&lt;8,,SUM(7.86*(POWER((F32-8),1.1)))))</f>
        <v>0</v>
      </c>
      <c r="H32" s="5">
        <v>9.49</v>
      </c>
      <c r="I32" s="6">
        <f>IF(H32&lt;0.1,,IF(H32&gt;13,,SUM(46.0849*(POWER((13-H32),1.81)))))</f>
        <v>447.2646042863242</v>
      </c>
      <c r="J32" s="7">
        <v>130</v>
      </c>
      <c r="K32" s="6">
        <f>IF(J32&lt;75,,IF(J32&lt;75,,SUM(1.84523*(POWER((J32-75),1.348)))))</f>
        <v>409.31665113934156</v>
      </c>
      <c r="L32" s="8">
        <v>0</v>
      </c>
      <c r="M32" s="6">
        <f>IF(L32&lt;210,,IF(L32&lt;210,,SUM(0.188807*(POWER((L32-210),1.41)))))</f>
        <v>0</v>
      </c>
      <c r="N32" s="9">
        <v>2</v>
      </c>
      <c r="O32" s="10" t="s">
        <v>11</v>
      </c>
      <c r="P32" s="17">
        <v>54.9</v>
      </c>
      <c r="Q32" s="6">
        <f>IF((N32*60+P32)&lt;0.1,,IF((N32*60+P32)&gt;254,,SUM(0.11193*(POWER((254-(N32*60+P32)),1.88)))))</f>
        <v>414.4940424003558</v>
      </c>
      <c r="R32" s="11">
        <f>SUM(E32,G32,I32,K32,M32,Q32)</f>
        <v>1703.2950143402436</v>
      </c>
    </row>
    <row r="33" spans="1:18" ht="12.75">
      <c r="A33" s="2"/>
      <c r="B33" s="4"/>
      <c r="C33" s="4"/>
      <c r="D33" s="5"/>
      <c r="E33" s="6"/>
      <c r="F33" s="5"/>
      <c r="G33" s="6"/>
      <c r="H33" s="5"/>
      <c r="I33" s="6"/>
      <c r="J33" s="7"/>
      <c r="K33" s="6"/>
      <c r="L33" s="8"/>
      <c r="M33" s="6"/>
      <c r="N33" s="9"/>
      <c r="O33" s="10"/>
      <c r="P33" s="17"/>
      <c r="Q33" s="6"/>
      <c r="R33" s="11">
        <f>SUM(R28:R32)-MIN(R28:R32)</f>
        <v>7547.307648330322</v>
      </c>
    </row>
    <row r="34" spans="1:18" ht="12.75">
      <c r="A34" s="14"/>
      <c r="B34" s="12"/>
      <c r="C34" s="12"/>
      <c r="D34" s="13"/>
      <c r="E34" s="7"/>
      <c r="F34" s="13"/>
      <c r="G34" s="7"/>
      <c r="H34" s="13"/>
      <c r="I34" s="7"/>
      <c r="J34" s="7"/>
      <c r="K34" s="7"/>
      <c r="L34" s="12"/>
      <c r="M34" s="7"/>
      <c r="N34" s="9"/>
      <c r="O34" s="10"/>
      <c r="P34" s="18"/>
      <c r="Q34" s="7"/>
      <c r="R34" s="10"/>
    </row>
    <row r="35" spans="1:18" ht="12.75">
      <c r="A35" s="2"/>
      <c r="B35" s="4" t="s">
        <v>46</v>
      </c>
      <c r="C35" s="4" t="s">
        <v>45</v>
      </c>
      <c r="D35" s="5">
        <v>6.14</v>
      </c>
      <c r="E35" s="6">
        <f>IF(D35&lt;1.5,,IF(D35&lt;1.5,,SUM(56.0211*(POWER((D35-1.5),1.05)))))</f>
        <v>280.6696879078597</v>
      </c>
      <c r="F35" s="5">
        <v>0</v>
      </c>
      <c r="G35" s="6">
        <f>IF(F35&lt;8,,IF(F35&lt;8,,SUM(7.86*(POWER((F35-8),1.1)))))</f>
        <v>0</v>
      </c>
      <c r="H35" s="5">
        <v>8.96</v>
      </c>
      <c r="I35" s="6">
        <f>IF(H35&lt;0.1,,IF(H35&gt;13,,SUM(46.0849*(POWER((13-H35),1.81)))))</f>
        <v>576.9111335552832</v>
      </c>
      <c r="J35" s="7">
        <v>0</v>
      </c>
      <c r="K35" s="6">
        <f>IF(J35&lt;75,,IF(J35&lt;75,,SUM(1.84523*(POWER((J35-75),1.348)))))</f>
        <v>0</v>
      </c>
      <c r="L35" s="8">
        <v>452</v>
      </c>
      <c r="M35" s="6">
        <f>IF(L35&lt;210,,IF(L35&lt;210,,SUM(0.188807*(POWER((L35-210),1.41)))))</f>
        <v>433.70832423697186</v>
      </c>
      <c r="N35" s="9">
        <v>2</v>
      </c>
      <c r="O35" s="10" t="s">
        <v>11</v>
      </c>
      <c r="P35" s="17">
        <v>45.16</v>
      </c>
      <c r="Q35" s="6">
        <f>IF((N35*60+P35)&lt;0.1,,IF((N35*60+P35)&gt;254,,SUM(0.11193*(POWER((254-(N35*60+P35)),1.88)))))</f>
        <v>515.6209771091337</v>
      </c>
      <c r="R35" s="11">
        <f>SUM(E35,G35,I35,K35,M35,Q35)</f>
        <v>1806.9101228092484</v>
      </c>
    </row>
    <row r="36" spans="1:18" ht="12.75">
      <c r="A36" s="2"/>
      <c r="B36" s="4" t="s">
        <v>47</v>
      </c>
      <c r="C36" s="4" t="s">
        <v>45</v>
      </c>
      <c r="D36" s="5">
        <v>0</v>
      </c>
      <c r="E36" s="6">
        <f>IF(D36&lt;1.5,,IF(D36&lt;1.5,,SUM(56.0211*(POWER((D36-1.5),1.05)))))</f>
        <v>0</v>
      </c>
      <c r="F36" s="5">
        <v>60.72</v>
      </c>
      <c r="G36" s="6">
        <f>IF(F36&lt;8,,IF(F36&lt;8,,SUM(7.86*(POWER((F36-8),1.1)))))</f>
        <v>616.0209579832192</v>
      </c>
      <c r="H36" s="5">
        <v>9.08</v>
      </c>
      <c r="I36" s="6">
        <f>IF(H36&lt;0.1,,IF(H36&gt;13,,SUM(46.0849*(POWER((13-H36),1.81)))))</f>
        <v>546.2688429523452</v>
      </c>
      <c r="J36" s="7">
        <v>142</v>
      </c>
      <c r="K36" s="6">
        <f>IF(J36&lt;75,,IF(J36&lt;75,,SUM(1.84523*(POWER((J36-75),1.348)))))</f>
        <v>534.0714235105147</v>
      </c>
      <c r="L36" s="8">
        <v>0</v>
      </c>
      <c r="M36" s="6">
        <f>IF(L36&lt;210,,IF(L36&lt;210,,SUM(0.188807*(POWER((L36-210),1.41)))))</f>
        <v>0</v>
      </c>
      <c r="N36" s="9">
        <v>2</v>
      </c>
      <c r="O36" s="10" t="s">
        <v>11</v>
      </c>
      <c r="P36" s="17">
        <v>43.92</v>
      </c>
      <c r="Q36" s="6">
        <f>IF((N36*60+P36)&lt;0.1,,IF((N36*60+P36)&gt;254,,SUM(0.11193*(POWER((254-(N36*60+P36)),1.88)))))</f>
        <v>529.2341417693448</v>
      </c>
      <c r="R36" s="11">
        <f>SUM(E36,G36,I36,K36,M36,Q36)</f>
        <v>2225.595366215424</v>
      </c>
    </row>
    <row r="37" spans="1:18" ht="12.75">
      <c r="A37" s="2"/>
      <c r="B37" s="4"/>
      <c r="C37" s="4" t="s">
        <v>45</v>
      </c>
      <c r="D37" s="5"/>
      <c r="E37" s="6">
        <f>IF(D37&lt;1.5,,IF(D37&lt;1.5,,SUM(56.0211*(POWER((D37-1.5),1.05)))))</f>
        <v>0</v>
      </c>
      <c r="F37" s="5"/>
      <c r="G37" s="6">
        <f>IF(F37&lt;8,,IF(F37&lt;8,,SUM(7.86*(POWER((F37-8),1.1)))))</f>
        <v>0</v>
      </c>
      <c r="H37" s="5"/>
      <c r="I37" s="6">
        <f>IF(H37&lt;0.1,,IF(H37&gt;13,,SUM(46.0849*(POWER((13-H37),1.81)))))</f>
        <v>0</v>
      </c>
      <c r="J37" s="7">
        <v>0</v>
      </c>
      <c r="K37" s="6">
        <f>IF(J37&lt;75,,IF(J37&lt;75,,SUM(1.84523*(POWER((J37-75),1.348)))))</f>
        <v>0</v>
      </c>
      <c r="L37" s="8"/>
      <c r="M37" s="6">
        <f>IF(L37&lt;210,,IF(L37&lt;210,,SUM(0.188807*(POWER((L37-210),1.41)))))</f>
        <v>0</v>
      </c>
      <c r="N37" s="9"/>
      <c r="O37" s="10" t="s">
        <v>11</v>
      </c>
      <c r="P37" s="17"/>
      <c r="Q37" s="6">
        <f>IF((N37*60+P37)&lt;0.1,,IF((N37*60+P37)&gt;254,,SUM(0.11193*(POWER((254-(N37*60+P37)),1.88)))))</f>
        <v>0</v>
      </c>
      <c r="R37" s="11">
        <f>SUM(E37,G37,I37,K37,M37,Q37)</f>
        <v>0</v>
      </c>
    </row>
    <row r="38" spans="1:18" ht="12.75">
      <c r="A38" s="2"/>
      <c r="B38" s="4" t="s">
        <v>48</v>
      </c>
      <c r="C38" s="4" t="s">
        <v>45</v>
      </c>
      <c r="D38" s="5">
        <v>6.35</v>
      </c>
      <c r="E38" s="6">
        <f>IF(D38&lt;1.5,,IF(D38&lt;1.5,,SUM(56.0211*(POWER((D38-1.5),1.05)))))</f>
        <v>294.022426687785</v>
      </c>
      <c r="F38" s="5">
        <v>0</v>
      </c>
      <c r="G38" s="6">
        <f>IF(F38&lt;8,,IF(F38&lt;8,,SUM(7.86*(POWER((F38-8),1.1)))))</f>
        <v>0</v>
      </c>
      <c r="H38" s="5">
        <v>9.01</v>
      </c>
      <c r="I38" s="6">
        <f>IF(H38&lt;0.1,,IF(H38&gt;13,,SUM(46.0849*(POWER((13-H38),1.81)))))</f>
        <v>564.0525807721824</v>
      </c>
      <c r="J38" s="7">
        <v>0</v>
      </c>
      <c r="K38" s="6">
        <f>IF(J38&lt;75,,IF(J38&lt;75,,SUM(1.84523*(POWER((J38-75),1.348)))))</f>
        <v>0</v>
      </c>
      <c r="L38" s="8">
        <v>0</v>
      </c>
      <c r="M38" s="6">
        <f>IF(L38&lt;210,,IF(L38&lt;210,,SUM(0.188807*(POWER((L38-210),1.41)))))</f>
        <v>0</v>
      </c>
      <c r="N38" s="9"/>
      <c r="O38" s="10" t="s">
        <v>11</v>
      </c>
      <c r="P38" s="17"/>
      <c r="Q38" s="6">
        <f>IF((N38*60+P38)&lt;0.1,,IF((N38*60+P38)&gt;254,,SUM(0.11193*(POWER((254-(N38*60+P38)),1.88)))))</f>
        <v>0</v>
      </c>
      <c r="R38" s="11">
        <f>SUM(E38,G38,I38,K38,M38,Q38)</f>
        <v>858.0750074599674</v>
      </c>
    </row>
    <row r="39" spans="1:18" ht="12.75">
      <c r="A39" s="2"/>
      <c r="B39" s="4" t="s">
        <v>49</v>
      </c>
      <c r="C39" s="4" t="s">
        <v>45</v>
      </c>
      <c r="D39" s="5">
        <v>0</v>
      </c>
      <c r="E39" s="6">
        <f>IF(D39&lt;1.5,,IF(D39&lt;1.5,,SUM(56.0211*(POWER((D39-1.5),1.05)))))</f>
        <v>0</v>
      </c>
      <c r="F39" s="5">
        <v>42.29</v>
      </c>
      <c r="G39" s="6">
        <f>IF(F39&lt;8,,IF(F39&lt;8,,SUM(7.86*(POWER((F39-8),1.1)))))</f>
        <v>383.80159891022635</v>
      </c>
      <c r="H39" s="5">
        <v>8.88</v>
      </c>
      <c r="I39" s="6">
        <f>IF(H39&lt;0.1,,IF(H39&gt;13,,SUM(46.0849*(POWER((13-H39),1.81)))))</f>
        <v>597.7541644703723</v>
      </c>
      <c r="J39" s="7">
        <v>0</v>
      </c>
      <c r="K39" s="6">
        <f>IF(J39&lt;75,,IF(J39&lt;75,,SUM(1.84523*(POWER((J39-75),1.348)))))</f>
        <v>0</v>
      </c>
      <c r="L39" s="8">
        <v>380</v>
      </c>
      <c r="M39" s="6">
        <f>IF(L39&lt;210,,IF(L39&lt;210,,SUM(0.188807*(POWER((L39-210),1.41)))))</f>
        <v>263.60343840122874</v>
      </c>
      <c r="N39" s="9">
        <v>3</v>
      </c>
      <c r="O39" s="10" t="s">
        <v>11</v>
      </c>
      <c r="P39" s="17">
        <v>8.15</v>
      </c>
      <c r="Q39" s="6">
        <f>IF((N39*60+P39)&lt;0.1,,IF((N39*60+P39)&gt;254,,SUM(0.11193*(POWER((254-(N39*60+P39)),1.88)))))</f>
        <v>293.6509220467007</v>
      </c>
      <c r="R39" s="11">
        <f>SUM(E39,G39,I39,K39,M39,Q39)</f>
        <v>1538.810123828528</v>
      </c>
    </row>
    <row r="40" spans="1:18" ht="12.75">
      <c r="A40" s="2"/>
      <c r="B40" s="4"/>
      <c r="C40" s="4"/>
      <c r="D40" s="5"/>
      <c r="E40" s="6"/>
      <c r="F40" s="5"/>
      <c r="G40" s="6"/>
      <c r="H40" s="5"/>
      <c r="I40" s="6"/>
      <c r="J40" s="7"/>
      <c r="K40" s="6"/>
      <c r="L40" s="8"/>
      <c r="M40" s="6"/>
      <c r="N40" s="9"/>
      <c r="O40" s="10"/>
      <c r="P40" s="17"/>
      <c r="Q40" s="6"/>
      <c r="R40" s="11">
        <f>SUM(R35:R39)-MIN(R35:R39)</f>
        <v>6429.390620313167</v>
      </c>
    </row>
    <row r="41" spans="1:18" ht="12.75">
      <c r="A41" s="14"/>
      <c r="B41" s="12"/>
      <c r="C41" s="12"/>
      <c r="D41" s="13"/>
      <c r="E41" s="7"/>
      <c r="F41" s="13"/>
      <c r="G41" s="7"/>
      <c r="H41" s="13"/>
      <c r="I41" s="7"/>
      <c r="J41" s="7"/>
      <c r="K41" s="7"/>
      <c r="L41" s="12"/>
      <c r="M41" s="7"/>
      <c r="N41" s="9"/>
      <c r="O41" s="10"/>
      <c r="P41" s="18"/>
      <c r="Q41" s="7"/>
      <c r="R41" s="10"/>
    </row>
    <row r="42" spans="1:18" ht="12.75">
      <c r="A42" s="2"/>
      <c r="B42" s="4" t="s">
        <v>50</v>
      </c>
      <c r="C42" s="4" t="s">
        <v>51</v>
      </c>
      <c r="D42" s="5">
        <v>8.38</v>
      </c>
      <c r="E42" s="6">
        <f>IF(D42&lt;1.5,,IF(D42&lt;1.5,,SUM(56.0211*(POWER((D42-1.5),1.05)))))</f>
        <v>424.4431141364683</v>
      </c>
      <c r="F42" s="5">
        <v>0</v>
      </c>
      <c r="G42" s="6">
        <f>IF(F42&lt;8,,IF(F42&lt;8,,SUM(7.86*(POWER((F42-8),1.1)))))</f>
        <v>0</v>
      </c>
      <c r="H42" s="5">
        <v>8.46</v>
      </c>
      <c r="I42" s="6">
        <f>IF(H42&lt;0.1,,IF(H42&gt;13,,SUM(46.0849*(POWER((13-H42),1.81)))))</f>
        <v>712.5736244432026</v>
      </c>
      <c r="J42" s="7">
        <v>146</v>
      </c>
      <c r="K42" s="6">
        <f>IF(J42&lt;75,,IF(J42&lt;75,,SUM(1.84523*(POWER((J42-75),1.348)))))</f>
        <v>577.4930485734375</v>
      </c>
      <c r="L42" s="8">
        <v>0</v>
      </c>
      <c r="M42" s="6">
        <f>IF(L42&lt;210,,IF(L42&lt;210,,SUM(0.188807*(POWER((L42-210),1.41)))))</f>
        <v>0</v>
      </c>
      <c r="N42" s="9">
        <v>2</v>
      </c>
      <c r="O42" s="10" t="s">
        <v>11</v>
      </c>
      <c r="P42" s="17">
        <v>40.87</v>
      </c>
      <c r="Q42" s="6">
        <f>IF((N42*60+P42)&lt;0.1,,IF((N42*60+P42)&gt;254,,SUM(0.11193*(POWER((254-(N42*60+P42)),1.88)))))</f>
        <v>563.4235002195311</v>
      </c>
      <c r="R42" s="11">
        <f>SUM(E42,G42,I42,K42,M42,Q42)</f>
        <v>2277.9332873726394</v>
      </c>
    </row>
    <row r="43" spans="1:18" ht="12.75">
      <c r="A43" s="2"/>
      <c r="B43" s="4" t="s">
        <v>52</v>
      </c>
      <c r="C43" s="4" t="s">
        <v>51</v>
      </c>
      <c r="D43" s="5">
        <v>9.04</v>
      </c>
      <c r="E43" s="6">
        <f>IF(D43&lt;1.5,,IF(D43&lt;1.5,,SUM(56.0211*(POWER((D43-1.5),1.05)))))</f>
        <v>467.295442397661</v>
      </c>
      <c r="F43" s="5">
        <v>0</v>
      </c>
      <c r="G43" s="6">
        <f>IF(F43&lt;8,,IF(F43&lt;8,,SUM(7.86*(POWER((F43-8),1.1)))))</f>
        <v>0</v>
      </c>
      <c r="H43" s="5">
        <v>8.73</v>
      </c>
      <c r="I43" s="6">
        <f>IF(H43&lt;0.1,,IF(H43&gt;13,,SUM(46.0849*(POWER((13-H43),1.81)))))</f>
        <v>637.7245018765341</v>
      </c>
      <c r="J43" s="7">
        <v>0</v>
      </c>
      <c r="K43" s="6">
        <f>IF(J43&lt;75,,IF(J43&lt;75,,SUM(1.84523*(POWER((J43-75),1.348)))))</f>
        <v>0</v>
      </c>
      <c r="L43" s="8">
        <v>474</v>
      </c>
      <c r="M43" s="6">
        <f>IF(L43&lt;210,,IF(L43&lt;210,,SUM(0.188807*(POWER((L43-210),1.41)))))</f>
        <v>490.32002283516914</v>
      </c>
      <c r="N43" s="9">
        <v>2</v>
      </c>
      <c r="O43" s="10" t="s">
        <v>11</v>
      </c>
      <c r="P43" s="17">
        <v>52.84</v>
      </c>
      <c r="Q43" s="6">
        <f>IF((N43*60+P43)&lt;0.1,,IF((N43*60+P43)&gt;254,,SUM(0.11193*(POWER((254-(N43*60+P43)),1.88)))))</f>
        <v>435.02031234276865</v>
      </c>
      <c r="R43" s="11">
        <f>SUM(E43,G43,I43,K43,M43,Q43)</f>
        <v>2030.3602794521328</v>
      </c>
    </row>
    <row r="44" spans="1:18" ht="12.75">
      <c r="A44" s="2"/>
      <c r="B44" s="4" t="s">
        <v>53</v>
      </c>
      <c r="C44" s="4" t="s">
        <v>51</v>
      </c>
      <c r="D44" s="5">
        <v>8.19</v>
      </c>
      <c r="E44" s="6">
        <f>IF(D44&lt;1.5,,IF(D44&lt;1.5,,SUM(56.0211*(POWER((D44-1.5),1.05)))))</f>
        <v>412.14407026397197</v>
      </c>
      <c r="F44" s="5">
        <v>0</v>
      </c>
      <c r="G44" s="6">
        <f>IF(F44&lt;8,,IF(F44&lt;8,,SUM(7.86*(POWER((F44-8),1.1)))))</f>
        <v>0</v>
      </c>
      <c r="H44" s="5">
        <v>8.7</v>
      </c>
      <c r="I44" s="6">
        <f>IF(H44&lt;0.1,,IF(H44&gt;13,,SUM(46.0849*(POWER((13-H44),1.81)))))</f>
        <v>645.8572722783167</v>
      </c>
      <c r="J44" s="7">
        <v>0</v>
      </c>
      <c r="K44" s="6">
        <f>IF(J44&lt;75,,IF(J44&lt;75,,SUM(1.84523*(POWER((J44-75),1.348)))))</f>
        <v>0</v>
      </c>
      <c r="L44" s="8">
        <v>441</v>
      </c>
      <c r="M44" s="6">
        <f>IF(L44&lt;210,,IF(L44&lt;210,,SUM(0.188807*(POWER((L44-210),1.41)))))</f>
        <v>406.17293701522283</v>
      </c>
      <c r="N44" s="9">
        <v>2</v>
      </c>
      <c r="O44" s="10" t="s">
        <v>11</v>
      </c>
      <c r="P44" s="17">
        <v>50.4</v>
      </c>
      <c r="Q44" s="6">
        <f>IF((N44*60+P44)&lt;0.1,,IF((N44*60+P44)&gt;254,,SUM(0.11193*(POWER((254-(N44*60+P44)),1.88)))))</f>
        <v>459.9327185158251</v>
      </c>
      <c r="R44" s="11">
        <f>SUM(E44,G44,I44,K44,M44,Q44)</f>
        <v>1924.1069980733366</v>
      </c>
    </row>
    <row r="45" spans="1:18" ht="12.75">
      <c r="A45" s="2"/>
      <c r="B45" s="4" t="s">
        <v>54</v>
      </c>
      <c r="C45" s="4" t="s">
        <v>51</v>
      </c>
      <c r="D45" s="5">
        <v>0</v>
      </c>
      <c r="E45" s="6">
        <f>IF(D45&lt;1.5,,IF(D45&lt;1.5,,SUM(56.0211*(POWER((D45-1.5),1.05)))))</f>
        <v>0</v>
      </c>
      <c r="F45" s="5">
        <v>32.01</v>
      </c>
      <c r="G45" s="6">
        <f>IF(F45&lt;8,,IF(F45&lt;8,,SUM(7.86*(POWER((F45-8),1.1)))))</f>
        <v>259.33069390067453</v>
      </c>
      <c r="H45" s="5">
        <v>8.65</v>
      </c>
      <c r="I45" s="6">
        <f>IF(H45&lt;0.1,,IF(H45&gt;13,,SUM(46.0849*(POWER((13-H45),1.81)))))</f>
        <v>659.5142816367215</v>
      </c>
      <c r="J45" s="7">
        <v>0</v>
      </c>
      <c r="K45" s="6">
        <f>IF(J45&lt;75,,IF(J45&lt;75,,SUM(1.84523*(POWER((J45-75),1.348)))))</f>
        <v>0</v>
      </c>
      <c r="L45" s="8">
        <v>479</v>
      </c>
      <c r="M45" s="6">
        <f>IF(L45&lt;210,,IF(L45&lt;210,,SUM(0.188807*(POWER((L45-210),1.41)))))</f>
        <v>503.4644457938082</v>
      </c>
      <c r="N45" s="9">
        <v>2</v>
      </c>
      <c r="O45" s="10" t="s">
        <v>11</v>
      </c>
      <c r="P45" s="17">
        <v>51.68</v>
      </c>
      <c r="Q45" s="6">
        <f>IF((N45*60+P45)&lt;0.1,,IF((N45*60+P45)&gt;254,,SUM(0.11193*(POWER((254-(N45*60+P45)),1.88)))))</f>
        <v>446.7829423025005</v>
      </c>
      <c r="R45" s="11">
        <f>SUM(E45,G45,I45,K45,M45,Q45)</f>
        <v>1869.0923636337047</v>
      </c>
    </row>
    <row r="46" spans="1:18" ht="12.75">
      <c r="A46" s="2"/>
      <c r="B46" s="4" t="s">
        <v>55</v>
      </c>
      <c r="C46" s="4" t="s">
        <v>51</v>
      </c>
      <c r="D46" s="5">
        <v>0</v>
      </c>
      <c r="E46" s="6">
        <f>IF(D46&lt;1.5,,IF(D46&lt;1.5,,SUM(56.0211*(POWER((D46-1.5),1.05)))))</f>
        <v>0</v>
      </c>
      <c r="F46" s="5">
        <v>39.87</v>
      </c>
      <c r="G46" s="6">
        <f>IF(F46&lt;8,,IF(F46&lt;8,,SUM(7.86*(POWER((F46-8),1.1)))))</f>
        <v>354.1137707194009</v>
      </c>
      <c r="H46" s="5">
        <v>8.69</v>
      </c>
      <c r="I46" s="6">
        <f>IF(H46&lt;0.1,,IF(H46&gt;13,,SUM(46.0849*(POWER((13-H46),1.81)))))</f>
        <v>648.57844096952</v>
      </c>
      <c r="J46" s="7">
        <v>134</v>
      </c>
      <c r="K46" s="6">
        <f>IF(J46&lt;75,,IF(J46&lt;75,,SUM(1.84523*(POWER((J46-75),1.348)))))</f>
        <v>449.94457357924773</v>
      </c>
      <c r="L46" s="8">
        <v>0</v>
      </c>
      <c r="M46" s="6">
        <f>IF(L46&lt;210,,IF(L46&lt;210,,SUM(0.188807*(POWER((L46-210),1.41)))))</f>
        <v>0</v>
      </c>
      <c r="N46" s="9">
        <v>2</v>
      </c>
      <c r="O46" s="10" t="s">
        <v>11</v>
      </c>
      <c r="P46" s="17">
        <v>40.03</v>
      </c>
      <c r="Q46" s="6">
        <f>IF((N46*60+P46)&lt;0.1,,IF((N46*60+P46)&gt;254,,SUM(0.11193*(POWER((254-(N46*60+P46)),1.88)))))</f>
        <v>573.0153423416201</v>
      </c>
      <c r="R46" s="11">
        <f>SUM(E46,G46,I46,K46,M46,Q46)</f>
        <v>2025.6521276097887</v>
      </c>
    </row>
    <row r="47" spans="1:18" ht="12.75">
      <c r="A47" s="2"/>
      <c r="B47" s="4"/>
      <c r="C47" s="4"/>
      <c r="D47" s="5"/>
      <c r="E47" s="6"/>
      <c r="F47" s="5"/>
      <c r="G47" s="6"/>
      <c r="H47" s="5"/>
      <c r="I47" s="6"/>
      <c r="J47" s="7"/>
      <c r="K47" s="6"/>
      <c r="L47" s="8"/>
      <c r="M47" s="6"/>
      <c r="N47" s="9"/>
      <c r="O47" s="10"/>
      <c r="P47" s="17"/>
      <c r="Q47" s="6"/>
      <c r="R47" s="11">
        <f>SUM(R42:R46)-MIN(R42:R46)</f>
        <v>8258.052692507898</v>
      </c>
    </row>
    <row r="48" spans="1:18" ht="12.75">
      <c r="A48" s="14"/>
      <c r="B48" s="12"/>
      <c r="C48" s="12"/>
      <c r="D48" s="13"/>
      <c r="E48" s="7"/>
      <c r="F48" s="13"/>
      <c r="G48" s="7"/>
      <c r="H48" s="13"/>
      <c r="I48" s="7"/>
      <c r="J48" s="7"/>
      <c r="K48" s="7"/>
      <c r="L48" s="12"/>
      <c r="M48" s="7"/>
      <c r="N48" s="9"/>
      <c r="O48" s="10"/>
      <c r="P48" s="18"/>
      <c r="Q48" s="7"/>
      <c r="R48" s="10"/>
    </row>
    <row r="49" spans="1:18" ht="12.75">
      <c r="A49" s="2"/>
      <c r="B49" s="4" t="s">
        <v>57</v>
      </c>
      <c r="C49" s="4" t="s">
        <v>58</v>
      </c>
      <c r="D49" s="5">
        <v>7.5</v>
      </c>
      <c r="E49" s="6">
        <f>IF(D49&lt;1.5,,IF(D49&lt;1.5,,SUM(56.0211*(POWER((D49-1.5),1.05)))))</f>
        <v>367.6295774372268</v>
      </c>
      <c r="F49" s="5">
        <v>0</v>
      </c>
      <c r="G49" s="6">
        <f>IF(F49&lt;8,,IF(F49&lt;8,,SUM(7.86*(POWER((F49-8),1.1)))))</f>
        <v>0</v>
      </c>
      <c r="H49" s="5">
        <v>9.09</v>
      </c>
      <c r="I49" s="6">
        <f>IF(H49&lt;0.1,,IF(H49&gt;13,,SUM(46.0849*(POWER((13-H49),1.81)))))</f>
        <v>543.7491365648395</v>
      </c>
      <c r="J49" s="7">
        <v>0</v>
      </c>
      <c r="K49" s="6">
        <f>IF(J49&lt;75,,IF(J49&lt;75,,SUM(1.84523*(POWER((J49-75),1.348)))))</f>
        <v>0</v>
      </c>
      <c r="L49" s="8">
        <v>417</v>
      </c>
      <c r="M49" s="6">
        <f>IF(L49&lt;210,,IF(L49&lt;210,,SUM(0.188807*(POWER((L49-210),1.41)))))</f>
        <v>347.9655737298473</v>
      </c>
      <c r="N49" s="9">
        <v>3</v>
      </c>
      <c r="O49" s="10" t="s">
        <v>11</v>
      </c>
      <c r="P49" s="22">
        <v>5.01</v>
      </c>
      <c r="Q49" s="6">
        <f>IF((N49*60+P49)&lt;0.1,,IF((N49*60+P49)&gt;254,,SUM(0.11193*(POWER((254-(N49*60+P49)),1.88)))))</f>
        <v>320.5268800799498</v>
      </c>
      <c r="R49" s="11">
        <f>SUM(E49,G49,I49,K49,M49,Q49)</f>
        <v>1579.8711678118634</v>
      </c>
    </row>
    <row r="50" spans="1:18" ht="12.75">
      <c r="A50" s="2"/>
      <c r="B50" s="4" t="s">
        <v>59</v>
      </c>
      <c r="C50" s="4" t="s">
        <v>58</v>
      </c>
      <c r="D50" s="5">
        <v>7.91</v>
      </c>
      <c r="E50" s="6">
        <f>IF(D50&lt;1.5,,IF(D50&lt;1.5,,SUM(56.0211*(POWER((D50-1.5),1.05)))))</f>
        <v>394.05111719759236</v>
      </c>
      <c r="F50" s="5">
        <v>0</v>
      </c>
      <c r="G50" s="6">
        <f>IF(F50&lt;8,,IF(F50&lt;8,,SUM(7.86*(POWER((F50-8),1.1)))))</f>
        <v>0</v>
      </c>
      <c r="H50" s="5">
        <v>9.15</v>
      </c>
      <c r="I50" s="6">
        <f>IF(H50&lt;0.1,,IF(H50&gt;13,,SUM(46.0849*(POWER((13-H50),1.81)))))</f>
        <v>528.7404908349553</v>
      </c>
      <c r="J50" s="7">
        <v>134</v>
      </c>
      <c r="K50" s="6">
        <f>IF(J50&lt;75,,IF(J50&lt;75,,SUM(1.84523*(POWER((J50-75),1.348)))))</f>
        <v>449.94457357924773</v>
      </c>
      <c r="L50" s="8">
        <v>0</v>
      </c>
      <c r="M50" s="6">
        <f>IF(L50&lt;210,,IF(L50&lt;210,,SUM(0.188807*(POWER((L50-210),1.41)))))</f>
        <v>0</v>
      </c>
      <c r="N50" s="9">
        <v>3</v>
      </c>
      <c r="O50" s="10" t="s">
        <v>11</v>
      </c>
      <c r="P50" s="17">
        <v>5.29</v>
      </c>
      <c r="Q50" s="6">
        <f>IF((N50*60+P50)&lt;0.1,,IF((N50*60+P50)&gt;254,,SUM(0.11193*(POWER((254-(N50*60+P50)),1.88)))))</f>
        <v>318.0855987826276</v>
      </c>
      <c r="R50" s="11">
        <f>SUM(E50,G50,I50,K50,M50,Q50)</f>
        <v>1690.821780394423</v>
      </c>
    </row>
    <row r="51" spans="1:18" ht="12.75">
      <c r="A51" s="2"/>
      <c r="B51" s="4" t="s">
        <v>60</v>
      </c>
      <c r="C51" s="4" t="s">
        <v>58</v>
      </c>
      <c r="D51" s="5">
        <v>6.85</v>
      </c>
      <c r="E51" s="6">
        <f>IF(D51&lt;1.5,,IF(D51&lt;1.5,,SUM(56.0211*(POWER((D51-1.5),1.05)))))</f>
        <v>325.9290743773853</v>
      </c>
      <c r="F51" s="5">
        <v>0</v>
      </c>
      <c r="G51" s="6">
        <f>IF(F51&lt;8,,IF(F51&lt;8,,SUM(7.86*(POWER((F51-8),1.1)))))</f>
        <v>0</v>
      </c>
      <c r="H51" s="5">
        <v>9.1</v>
      </c>
      <c r="I51" s="6">
        <f>IF(H51&lt;0.1,,IF(H51&gt;13,,SUM(46.0849*(POWER((13-H51),1.81)))))</f>
        <v>541.2346446297986</v>
      </c>
      <c r="J51" s="7">
        <v>130</v>
      </c>
      <c r="K51" s="6">
        <f>IF(J51&lt;75,,IF(J51&lt;75,,SUM(1.84523*(POWER((J51-75),1.348)))))</f>
        <v>409.31665113934156</v>
      </c>
      <c r="L51" s="8">
        <v>0</v>
      </c>
      <c r="M51" s="6">
        <f>IF(L51&lt;210,,IF(L51&lt;210,,SUM(0.188807*(POWER((L51-210),1.41)))))</f>
        <v>0</v>
      </c>
      <c r="N51" s="9">
        <v>2</v>
      </c>
      <c r="O51" s="10" t="s">
        <v>11</v>
      </c>
      <c r="P51" s="17">
        <v>55.41</v>
      </c>
      <c r="Q51" s="6">
        <f>IF((N51*60+P51)&lt;0.1,,IF((N51*60+P51)&gt;254,,SUM(0.11193*(POWER((254-(N51*60+P51)),1.88)))))</f>
        <v>409.48406568087665</v>
      </c>
      <c r="R51" s="11">
        <f>SUM(E51,G51,I51,K51,M51,Q51)</f>
        <v>1685.9644358274022</v>
      </c>
    </row>
    <row r="52" spans="1:18" ht="12.75">
      <c r="A52" s="2"/>
      <c r="B52" s="4" t="s">
        <v>61</v>
      </c>
      <c r="C52" s="4" t="s">
        <v>58</v>
      </c>
      <c r="D52" s="5">
        <v>0</v>
      </c>
      <c r="E52" s="6">
        <f>IF(D52&lt;1.5,,IF(D52&lt;1.5,,SUM(56.0211*(POWER((D52-1.5),1.05)))))</f>
        <v>0</v>
      </c>
      <c r="F52" s="5">
        <v>36.8</v>
      </c>
      <c r="G52" s="6">
        <f>IF(F52&lt;8,,IF(F52&lt;8,,SUM(7.86*(POWER((F52-8),1.1)))))</f>
        <v>316.77746756402604</v>
      </c>
      <c r="H52" s="5">
        <v>9.34</v>
      </c>
      <c r="I52" s="6">
        <f>IF(H52&lt;0.1,,IF(H52&gt;13,,SUM(46.0849*(POWER((13-H52),1.81)))))</f>
        <v>482.45789096437073</v>
      </c>
      <c r="J52" s="7">
        <v>0</v>
      </c>
      <c r="K52" s="6">
        <f>IF(J52&lt;75,,IF(J52&lt;75,,SUM(1.84523*(POWER((J52-75),1.348)))))</f>
        <v>0</v>
      </c>
      <c r="L52" s="8">
        <v>399</v>
      </c>
      <c r="M52" s="6">
        <f>IF(L52&lt;210,,IF(L52&lt;210,,SUM(0.188807*(POWER((L52-210),1.41)))))</f>
        <v>306.0759707451096</v>
      </c>
      <c r="N52" s="9">
        <v>2</v>
      </c>
      <c r="O52" s="10" t="s">
        <v>11</v>
      </c>
      <c r="P52" s="17">
        <v>42.94</v>
      </c>
      <c r="Q52" s="6">
        <f>IF((N52*60+P52)&lt;0.1,,IF((N52*60+P52)&gt;254,,SUM(0.11193*(POWER((254-(N52*60+P52)),1.88)))))</f>
        <v>540.1103233241328</v>
      </c>
      <c r="R52" s="11">
        <f>SUM(E52,G52,I52,K52,M52,Q52)</f>
        <v>1645.421652597639</v>
      </c>
    </row>
    <row r="53" spans="1:18" ht="12.75">
      <c r="A53" s="2"/>
      <c r="B53" s="4" t="s">
        <v>62</v>
      </c>
      <c r="C53" s="4" t="s">
        <v>58</v>
      </c>
      <c r="D53" s="5">
        <v>0</v>
      </c>
      <c r="E53" s="6">
        <f>IF(D53&lt;1.5,,IF(D53&lt;1.5,,SUM(56.0211*(POWER((D53-1.5),1.05)))))</f>
        <v>0</v>
      </c>
      <c r="F53" s="5">
        <v>37.38</v>
      </c>
      <c r="G53" s="6">
        <f>IF(F53&lt;8,,IF(F53&lt;8,,SUM(7.86*(POWER((F53-8),1.1)))))</f>
        <v>323.8019923533207</v>
      </c>
      <c r="H53" s="5">
        <v>9.2</v>
      </c>
      <c r="I53" s="6">
        <f>IF(H53&lt;0.1,,IF(H53&gt;13,,SUM(46.0849*(POWER((13-H53),1.81)))))</f>
        <v>516.3770823423826</v>
      </c>
      <c r="J53" s="7">
        <v>0</v>
      </c>
      <c r="K53" s="6">
        <f>IF(J53&lt;75,,IF(J53&lt;75,,SUM(1.84523*(POWER((J53-75),1.348)))))</f>
        <v>0</v>
      </c>
      <c r="L53" s="8">
        <v>408</v>
      </c>
      <c r="M53" s="6">
        <f>IF(L53&lt;210,,IF(L53&lt;210,,SUM(0.188807*(POWER((L53-210),1.41)))))</f>
        <v>326.82555695750466</v>
      </c>
      <c r="N53" s="9">
        <v>3</v>
      </c>
      <c r="O53" s="10" t="s">
        <v>11</v>
      </c>
      <c r="P53" s="17">
        <v>23.29</v>
      </c>
      <c r="Q53" s="6">
        <f>IF((N53*60+P53)&lt;0.1,,IF((N53*60+P53)&gt;254,,SUM(0.11193*(POWER((254-(N53*60+P53)),1.88)))))</f>
        <v>179.6894136756673</v>
      </c>
      <c r="R53" s="11">
        <f>SUM(E53,G53,I53,K53,M53,Q53)</f>
        <v>1346.6940453288753</v>
      </c>
    </row>
    <row r="54" spans="1:18" ht="12.75">
      <c r="A54" s="2"/>
      <c r="B54" s="4"/>
      <c r="C54" s="4"/>
      <c r="D54" s="5"/>
      <c r="E54" s="6"/>
      <c r="F54" s="5"/>
      <c r="G54" s="6"/>
      <c r="H54" s="5"/>
      <c r="I54" s="6"/>
      <c r="J54" s="7"/>
      <c r="K54" s="6"/>
      <c r="L54" s="8"/>
      <c r="M54" s="6"/>
      <c r="N54" s="9"/>
      <c r="O54" s="10"/>
      <c r="P54" s="17"/>
      <c r="Q54" s="6"/>
      <c r="R54" s="11">
        <f>SUM(R49:R53)-MIN(R49:R53)</f>
        <v>6602.079036631328</v>
      </c>
    </row>
    <row r="55" spans="1:18" ht="12.75">
      <c r="A55" s="14"/>
      <c r="B55" s="12"/>
      <c r="C55" s="12"/>
      <c r="D55" s="13"/>
      <c r="E55" s="7"/>
      <c r="F55" s="13"/>
      <c r="G55" s="7"/>
      <c r="H55" s="13"/>
      <c r="I55" s="7"/>
      <c r="J55" s="7"/>
      <c r="K55" s="7"/>
      <c r="L55" s="12"/>
      <c r="M55" s="7"/>
      <c r="N55" s="9"/>
      <c r="O55" s="10"/>
      <c r="P55" s="18"/>
      <c r="Q55" s="7"/>
      <c r="R55" s="10"/>
    </row>
    <row r="59" ht="12.75">
      <c r="B59" s="21" t="s">
        <v>17</v>
      </c>
    </row>
    <row r="61" spans="1:3" ht="12.75">
      <c r="A61" t="s">
        <v>12</v>
      </c>
      <c r="B61" t="s">
        <v>51</v>
      </c>
      <c r="C61" s="26">
        <v>8258.052692507898</v>
      </c>
    </row>
    <row r="62" spans="1:3" ht="12.75">
      <c r="A62" t="s">
        <v>13</v>
      </c>
      <c r="B62" t="s">
        <v>41</v>
      </c>
      <c r="C62" s="26">
        <v>7547.307648330322</v>
      </c>
    </row>
    <row r="63" spans="1:3" ht="12.75">
      <c r="A63" t="s">
        <v>14</v>
      </c>
      <c r="B63" t="s">
        <v>23</v>
      </c>
      <c r="C63" s="26">
        <v>6969.80489869137</v>
      </c>
    </row>
    <row r="64" spans="1:3" ht="12.75">
      <c r="A64" t="s">
        <v>15</v>
      </c>
      <c r="B64" t="s">
        <v>39</v>
      </c>
      <c r="C64" s="26">
        <v>6792.852405983569</v>
      </c>
    </row>
    <row r="65" spans="1:3" ht="12.75">
      <c r="A65" t="s">
        <v>16</v>
      </c>
      <c r="B65" t="s">
        <v>58</v>
      </c>
      <c r="C65" s="26">
        <v>6602.079036631328</v>
      </c>
    </row>
    <row r="66" spans="1:3" ht="12.75">
      <c r="A66" t="s">
        <v>20</v>
      </c>
      <c r="B66" t="s">
        <v>45</v>
      </c>
      <c r="C66" s="26">
        <v>6429.390620313167</v>
      </c>
    </row>
    <row r="67" spans="1:3" ht="12.75">
      <c r="A67" t="s">
        <v>21</v>
      </c>
      <c r="B67" t="s">
        <v>29</v>
      </c>
      <c r="C67" s="26">
        <v>6374.921560146608</v>
      </c>
    </row>
  </sheetData>
  <sheetProtection/>
  <mergeCells count="1">
    <mergeCell ref="N6:P6"/>
  </mergeCells>
  <printOptions/>
  <pageMargins left="0.48" right="0.59" top="0.63" bottom="0.5" header="0.24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Admin</cp:lastModifiedBy>
  <cp:lastPrinted>2016-06-10T12:31:08Z</cp:lastPrinted>
  <dcterms:created xsi:type="dcterms:W3CDTF">2007-05-25T07:13:32Z</dcterms:created>
  <dcterms:modified xsi:type="dcterms:W3CDTF">2016-06-10T13:33:20Z</dcterms:modified>
  <cp:category/>
  <cp:version/>
  <cp:contentType/>
  <cp:contentStatus/>
</cp:coreProperties>
</file>